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  <sheet name="sorted handicaps" sheetId="4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AB8" i="2"/>
  <c r="U8"/>
  <c r="AC8" s="1"/>
  <c r="T8"/>
  <c r="R8"/>
  <c r="O8"/>
  <c r="N8"/>
  <c r="Q8" s="1"/>
  <c r="M8"/>
  <c r="K8"/>
  <c r="J8"/>
  <c r="H8"/>
  <c r="G8"/>
  <c r="E8"/>
  <c r="D8"/>
  <c r="AB20"/>
  <c r="U20"/>
  <c r="AC20" s="1"/>
  <c r="T20"/>
  <c r="R20"/>
  <c r="O20"/>
  <c r="N20"/>
  <c r="Q20" s="1"/>
  <c r="M20"/>
  <c r="K20"/>
  <c r="J20"/>
  <c r="H20"/>
  <c r="G20"/>
  <c r="E20"/>
  <c r="D20"/>
  <c r="AB13"/>
  <c r="U13"/>
  <c r="AC13" s="1"/>
  <c r="T13"/>
  <c r="R13"/>
  <c r="Q13"/>
  <c r="O13"/>
  <c r="N13"/>
  <c r="M13"/>
  <c r="K13"/>
  <c r="H13"/>
  <c r="J13" s="1"/>
  <c r="G13"/>
  <c r="E13"/>
  <c r="D13"/>
  <c r="AB42"/>
  <c r="U42"/>
  <c r="AC42" s="1"/>
  <c r="T42"/>
  <c r="R42"/>
  <c r="Q42"/>
  <c r="O42"/>
  <c r="N42"/>
  <c r="K42"/>
  <c r="M42" s="1"/>
  <c r="H42"/>
  <c r="J42" s="1"/>
  <c r="G42"/>
  <c r="E42"/>
  <c r="D42"/>
  <c r="AB46"/>
  <c r="AB40"/>
  <c r="AB45"/>
  <c r="AB44"/>
  <c r="AB32"/>
  <c r="AB41"/>
  <c r="AB38"/>
  <c r="AB37"/>
  <c r="AB36"/>
  <c r="AB35"/>
  <c r="AB34"/>
  <c r="AB33"/>
  <c r="AB31"/>
  <c r="AB30"/>
  <c r="AB29"/>
  <c r="AB28"/>
  <c r="AB27"/>
  <c r="AB26"/>
  <c r="AB25"/>
  <c r="AB24"/>
  <c r="AB23"/>
  <c r="AB22"/>
  <c r="AB12"/>
  <c r="AB21"/>
  <c r="AB19"/>
  <c r="AB18"/>
  <c r="AB17"/>
  <c r="AB16"/>
  <c r="AB15"/>
  <c r="AB14"/>
  <c r="AB43"/>
  <c r="AB9"/>
  <c r="AB7"/>
  <c r="AB6"/>
  <c r="AB5"/>
  <c r="AB4"/>
  <c r="AB3"/>
  <c r="AB2"/>
  <c r="AB39"/>
  <c r="AB11"/>
  <c r="AB10"/>
  <c r="U9"/>
  <c r="AC9" s="1"/>
  <c r="T9"/>
  <c r="R9"/>
  <c r="O9"/>
  <c r="N9"/>
  <c r="Q9" s="1"/>
  <c r="M9"/>
  <c r="K9"/>
  <c r="J9"/>
  <c r="H9"/>
  <c r="G9"/>
  <c r="E9"/>
  <c r="D9"/>
  <c r="D12"/>
  <c r="U40"/>
  <c r="AC40" s="1"/>
  <c r="T40"/>
  <c r="R40"/>
  <c r="O40"/>
  <c r="N40"/>
  <c r="Q40" s="1"/>
  <c r="M40"/>
  <c r="K40"/>
  <c r="J40"/>
  <c r="H40"/>
  <c r="E40"/>
  <c r="G40" s="1"/>
  <c r="D40"/>
  <c r="U10"/>
  <c r="AC10" s="1"/>
  <c r="R10"/>
  <c r="T10" s="1"/>
  <c r="O10"/>
  <c r="N10"/>
  <c r="Q10" s="1"/>
  <c r="K10"/>
  <c r="M10" s="1"/>
  <c r="J10"/>
  <c r="H10"/>
  <c r="G10"/>
  <c r="E10"/>
  <c r="D10"/>
  <c r="U12"/>
  <c r="AC12" s="1"/>
  <c r="T12"/>
  <c r="R12"/>
  <c r="O12"/>
  <c r="N12"/>
  <c r="Q12" s="1"/>
  <c r="M12"/>
  <c r="K12"/>
  <c r="J12"/>
  <c r="H12"/>
  <c r="E12"/>
  <c r="G12" s="1"/>
  <c r="U27"/>
  <c r="AC27" s="1"/>
  <c r="U23"/>
  <c r="AC23" s="1"/>
  <c r="U41"/>
  <c r="AC41" s="1"/>
  <c r="U22"/>
  <c r="AC22" s="1"/>
  <c r="U7"/>
  <c r="AC7" s="1"/>
  <c r="U32"/>
  <c r="AC32" s="1"/>
  <c r="U4"/>
  <c r="AC4" s="1"/>
  <c r="U37"/>
  <c r="AC37" s="1"/>
  <c r="U30"/>
  <c r="AC30" s="1"/>
  <c r="U24"/>
  <c r="AC24" s="1"/>
  <c r="U39"/>
  <c r="AC39" s="1"/>
  <c r="U11"/>
  <c r="AC11" s="1"/>
  <c r="U43"/>
  <c r="AC43" s="1"/>
  <c r="U46"/>
  <c r="AC46" s="1"/>
  <c r="U45"/>
  <c r="AC45" s="1"/>
  <c r="U44"/>
  <c r="AC44" s="1"/>
  <c r="U36"/>
  <c r="AC36" s="1"/>
  <c r="U35"/>
  <c r="AC35" s="1"/>
  <c r="U34"/>
  <c r="AC34" s="1"/>
  <c r="U33"/>
  <c r="AC33" s="1"/>
  <c r="U31"/>
  <c r="AC31" s="1"/>
  <c r="U29"/>
  <c r="AC29" s="1"/>
  <c r="U28"/>
  <c r="AC28" s="1"/>
  <c r="U26"/>
  <c r="AC26" s="1"/>
  <c r="U25"/>
  <c r="AC25" s="1"/>
  <c r="U38"/>
  <c r="AC38" s="1"/>
  <c r="U21"/>
  <c r="AC21" s="1"/>
  <c r="U19"/>
  <c r="AC19" s="1"/>
  <c r="U18"/>
  <c r="AC18" s="1"/>
  <c r="U17"/>
  <c r="AC17" s="1"/>
  <c r="U16"/>
  <c r="AC16" s="1"/>
  <c r="U15"/>
  <c r="AC15" s="1"/>
  <c r="U14"/>
  <c r="AC14" s="1"/>
  <c r="U6"/>
  <c r="AC6" s="1"/>
  <c r="U5"/>
  <c r="AC5" s="1"/>
  <c r="U3"/>
  <c r="AC3" s="1"/>
  <c r="U2"/>
  <c r="AC2" s="1"/>
  <c r="T41"/>
  <c r="T32"/>
  <c r="T37"/>
  <c r="T39"/>
  <c r="T43"/>
  <c r="T44"/>
  <c r="T34"/>
  <c r="T31"/>
  <c r="T29"/>
  <c r="T25"/>
  <c r="T38"/>
  <c r="T21"/>
  <c r="T16"/>
  <c r="T14"/>
  <c r="T3"/>
  <c r="R27"/>
  <c r="T27" s="1"/>
  <c r="R23"/>
  <c r="T23" s="1"/>
  <c r="R41"/>
  <c r="R22"/>
  <c r="T22" s="1"/>
  <c r="R7"/>
  <c r="T7" s="1"/>
  <c r="R32"/>
  <c r="R4"/>
  <c r="T4" s="1"/>
  <c r="R37"/>
  <c r="R30"/>
  <c r="T30" s="1"/>
  <c r="R24"/>
  <c r="T24" s="1"/>
  <c r="R39"/>
  <c r="R11"/>
  <c r="T11" s="1"/>
  <c r="R43"/>
  <c r="R46"/>
  <c r="T46" s="1"/>
  <c r="R45"/>
  <c r="T45" s="1"/>
  <c r="R44"/>
  <c r="R36"/>
  <c r="T36" s="1"/>
  <c r="R35"/>
  <c r="T35" s="1"/>
  <c r="R34"/>
  <c r="R33"/>
  <c r="T33" s="1"/>
  <c r="R31"/>
  <c r="R29"/>
  <c r="R28"/>
  <c r="T28" s="1"/>
  <c r="R26"/>
  <c r="T26" s="1"/>
  <c r="R25"/>
  <c r="R38"/>
  <c r="R21"/>
  <c r="R19"/>
  <c r="T19" s="1"/>
  <c r="R18"/>
  <c r="T18" s="1"/>
  <c r="R17"/>
  <c r="T17" s="1"/>
  <c r="R16"/>
  <c r="R15"/>
  <c r="T15" s="1"/>
  <c r="R14"/>
  <c r="R6"/>
  <c r="T6" s="1"/>
  <c r="R5"/>
  <c r="T5" s="1"/>
  <c r="R3"/>
  <c r="R2"/>
  <c r="T2" s="1"/>
  <c r="Q22"/>
  <c r="Q39"/>
  <c r="Q31"/>
  <c r="Q38"/>
  <c r="Q14"/>
  <c r="O27"/>
  <c r="O23"/>
  <c r="O41"/>
  <c r="O22"/>
  <c r="O7"/>
  <c r="O32"/>
  <c r="O4"/>
  <c r="O37"/>
  <c r="O30"/>
  <c r="O24"/>
  <c r="O39"/>
  <c r="O11"/>
  <c r="O43"/>
  <c r="N27"/>
  <c r="Q27" s="1"/>
  <c r="N23"/>
  <c r="Q23" s="1"/>
  <c r="N41"/>
  <c r="Q41" s="1"/>
  <c r="N22"/>
  <c r="N7"/>
  <c r="Q7" s="1"/>
  <c r="N32"/>
  <c r="Q32" s="1"/>
  <c r="N4"/>
  <c r="Q4" s="1"/>
  <c r="N37"/>
  <c r="Q37" s="1"/>
  <c r="N30"/>
  <c r="Q30" s="1"/>
  <c r="N24"/>
  <c r="Q24" s="1"/>
  <c r="N39"/>
  <c r="N11"/>
  <c r="Q11" s="1"/>
  <c r="N43"/>
  <c r="Q43" s="1"/>
  <c r="N46"/>
  <c r="Q46" s="1"/>
  <c r="N45"/>
  <c r="Q45" s="1"/>
  <c r="N44"/>
  <c r="Q44" s="1"/>
  <c r="N36"/>
  <c r="Q36" s="1"/>
  <c r="N35"/>
  <c r="Q35" s="1"/>
  <c r="N34"/>
  <c r="Q34" s="1"/>
  <c r="N33"/>
  <c r="Q33" s="1"/>
  <c r="N31"/>
  <c r="N29"/>
  <c r="Q29" s="1"/>
  <c r="N28"/>
  <c r="Q28" s="1"/>
  <c r="N26"/>
  <c r="Q26" s="1"/>
  <c r="N25"/>
  <c r="Q25" s="1"/>
  <c r="N38"/>
  <c r="N21"/>
  <c r="Q21" s="1"/>
  <c r="N19"/>
  <c r="Q19" s="1"/>
  <c r="N18"/>
  <c r="Q18" s="1"/>
  <c r="N17"/>
  <c r="Q17" s="1"/>
  <c r="N16"/>
  <c r="Q16" s="1"/>
  <c r="N15"/>
  <c r="Q15" s="1"/>
  <c r="N14"/>
  <c r="N6"/>
  <c r="Q6" s="1"/>
  <c r="N5"/>
  <c r="Q5" s="1"/>
  <c r="N3"/>
  <c r="Q3" s="1"/>
  <c r="N2"/>
  <c r="Q2" s="1"/>
  <c r="M30"/>
  <c r="M46"/>
  <c r="M31"/>
  <c r="M38"/>
  <c r="M21"/>
  <c r="M16"/>
  <c r="M14"/>
  <c r="K27"/>
  <c r="M27" s="1"/>
  <c r="K23"/>
  <c r="M23" s="1"/>
  <c r="K41"/>
  <c r="M41" s="1"/>
  <c r="K22"/>
  <c r="M22" s="1"/>
  <c r="K7"/>
  <c r="M7" s="1"/>
  <c r="K32"/>
  <c r="M32" s="1"/>
  <c r="K4"/>
  <c r="M4" s="1"/>
  <c r="K37"/>
  <c r="M37" s="1"/>
  <c r="K30"/>
  <c r="K24"/>
  <c r="M24" s="1"/>
  <c r="K39"/>
  <c r="M39" s="1"/>
  <c r="K11"/>
  <c r="M11" s="1"/>
  <c r="K43"/>
  <c r="M43" s="1"/>
  <c r="K46"/>
  <c r="K45"/>
  <c r="M45" s="1"/>
  <c r="K44"/>
  <c r="M44" s="1"/>
  <c r="K36"/>
  <c r="M36" s="1"/>
  <c r="K35"/>
  <c r="M35" s="1"/>
  <c r="K34"/>
  <c r="M34" s="1"/>
  <c r="K33"/>
  <c r="M33" s="1"/>
  <c r="K31"/>
  <c r="K29"/>
  <c r="M29" s="1"/>
  <c r="K28"/>
  <c r="M28" s="1"/>
  <c r="K26"/>
  <c r="M26" s="1"/>
  <c r="K25"/>
  <c r="M25" s="1"/>
  <c r="K38"/>
  <c r="K21"/>
  <c r="K19"/>
  <c r="M19" s="1"/>
  <c r="K18"/>
  <c r="M18" s="1"/>
  <c r="K17"/>
  <c r="M17" s="1"/>
  <c r="K16"/>
  <c r="K15"/>
  <c r="M15" s="1"/>
  <c r="K14"/>
  <c r="K6"/>
  <c r="M6" s="1"/>
  <c r="K5"/>
  <c r="M5" s="1"/>
  <c r="K3"/>
  <c r="M3" s="1"/>
  <c r="K2"/>
  <c r="M2" s="1"/>
  <c r="J23"/>
  <c r="J41"/>
  <c r="J7"/>
  <c r="J11"/>
  <c r="J31"/>
  <c r="J38"/>
  <c r="J16"/>
  <c r="J15"/>
  <c r="J6"/>
  <c r="H27"/>
  <c r="J27" s="1"/>
  <c r="H23"/>
  <c r="H41"/>
  <c r="H22"/>
  <c r="J22" s="1"/>
  <c r="H7"/>
  <c r="H32"/>
  <c r="J32" s="1"/>
  <c r="H4"/>
  <c r="J4" s="1"/>
  <c r="H37"/>
  <c r="J37" s="1"/>
  <c r="H30"/>
  <c r="J30" s="1"/>
  <c r="H24"/>
  <c r="J24" s="1"/>
  <c r="H39"/>
  <c r="J39" s="1"/>
  <c r="H11"/>
  <c r="H43"/>
  <c r="J43" s="1"/>
  <c r="H46"/>
  <c r="J46" s="1"/>
  <c r="H45"/>
  <c r="J45" s="1"/>
  <c r="H44"/>
  <c r="J44" s="1"/>
  <c r="H36"/>
  <c r="J36" s="1"/>
  <c r="H35"/>
  <c r="J35" s="1"/>
  <c r="H34"/>
  <c r="J34" s="1"/>
  <c r="H33"/>
  <c r="J33" s="1"/>
  <c r="H31"/>
  <c r="H29"/>
  <c r="J29" s="1"/>
  <c r="H28"/>
  <c r="J28" s="1"/>
  <c r="H26"/>
  <c r="J26" s="1"/>
  <c r="H25"/>
  <c r="J25" s="1"/>
  <c r="H38"/>
  <c r="H21"/>
  <c r="J21" s="1"/>
  <c r="H19"/>
  <c r="J19" s="1"/>
  <c r="H18"/>
  <c r="J18" s="1"/>
  <c r="H17"/>
  <c r="J17" s="1"/>
  <c r="H16"/>
  <c r="H15"/>
  <c r="H14"/>
  <c r="J14" s="1"/>
  <c r="H6"/>
  <c r="H5"/>
  <c r="J5" s="1"/>
  <c r="H3"/>
  <c r="J3" s="1"/>
  <c r="H2"/>
  <c r="J2" s="1"/>
  <c r="G27"/>
  <c r="G23"/>
  <c r="G41"/>
  <c r="G22"/>
  <c r="G32"/>
  <c r="G11"/>
  <c r="G43"/>
  <c r="G31"/>
  <c r="G38"/>
  <c r="G16"/>
  <c r="G15"/>
  <c r="G3"/>
  <c r="E27"/>
  <c r="E23"/>
  <c r="E41"/>
  <c r="E22"/>
  <c r="E7"/>
  <c r="G7" s="1"/>
  <c r="E32"/>
  <c r="E4"/>
  <c r="G4" s="1"/>
  <c r="E37"/>
  <c r="G37" s="1"/>
  <c r="E30"/>
  <c r="G30" s="1"/>
  <c r="E24"/>
  <c r="G24" s="1"/>
  <c r="E39"/>
  <c r="G39" s="1"/>
  <c r="E11"/>
  <c r="E43"/>
  <c r="E46"/>
  <c r="G46" s="1"/>
  <c r="E45"/>
  <c r="G45" s="1"/>
  <c r="E44"/>
  <c r="G44" s="1"/>
  <c r="E36"/>
  <c r="G36" s="1"/>
  <c r="E35"/>
  <c r="G35" s="1"/>
  <c r="E34"/>
  <c r="G34" s="1"/>
  <c r="E33"/>
  <c r="G33" s="1"/>
  <c r="E31"/>
  <c r="E29"/>
  <c r="G29" s="1"/>
  <c r="E28"/>
  <c r="G28" s="1"/>
  <c r="E26"/>
  <c r="G26" s="1"/>
  <c r="E25"/>
  <c r="G25" s="1"/>
  <c r="E38"/>
  <c r="E21"/>
  <c r="G21" s="1"/>
  <c r="E19"/>
  <c r="G19" s="1"/>
  <c r="E18"/>
  <c r="G18" s="1"/>
  <c r="E17"/>
  <c r="G17" s="1"/>
  <c r="E16"/>
  <c r="E15"/>
  <c r="E14"/>
  <c r="G14" s="1"/>
  <c r="E6"/>
  <c r="G6" s="1"/>
  <c r="E5"/>
  <c r="G5" s="1"/>
  <c r="E3"/>
  <c r="E2"/>
  <c r="G2" s="1"/>
  <c r="D27"/>
  <c r="D23"/>
  <c r="D41"/>
  <c r="D22"/>
  <c r="D7"/>
  <c r="D32"/>
  <c r="D4"/>
  <c r="D37"/>
  <c r="D30"/>
  <c r="D24"/>
  <c r="D39"/>
  <c r="D11"/>
  <c r="D43"/>
  <c r="D46"/>
  <c r="D45"/>
  <c r="D44"/>
  <c r="D36"/>
  <c r="D35"/>
  <c r="D34"/>
  <c r="D33"/>
  <c r="D31"/>
  <c r="D29"/>
  <c r="D28"/>
  <c r="D26"/>
  <c r="D25"/>
  <c r="D38"/>
  <c r="D21"/>
  <c r="D19"/>
  <c r="D18"/>
  <c r="D17"/>
  <c r="D16"/>
  <c r="D15"/>
  <c r="D14"/>
  <c r="D6"/>
  <c r="D5"/>
  <c r="D3"/>
  <c r="D2"/>
  <c r="O19"/>
  <c r="O29"/>
  <c r="O38"/>
  <c r="O26"/>
  <c r="O5"/>
  <c r="O31"/>
  <c r="O45"/>
  <c r="O46"/>
  <c r="O44"/>
  <c r="O36"/>
  <c r="O35"/>
  <c r="O34"/>
  <c r="O33"/>
  <c r="O28"/>
  <c r="O25"/>
  <c r="O21"/>
  <c r="O18"/>
  <c r="O17"/>
  <c r="O16"/>
  <c r="O15"/>
  <c r="O14"/>
  <c r="O6"/>
  <c r="O3"/>
  <c r="O2"/>
</calcChain>
</file>

<file path=xl/sharedStrings.xml><?xml version="1.0" encoding="utf-8"?>
<sst xmlns="http://schemas.openxmlformats.org/spreadsheetml/2006/main" count="158" uniqueCount="84">
  <si>
    <t>New Handicap</t>
  </si>
  <si>
    <t>Adjusted</t>
  </si>
  <si>
    <t>Richardson, Rex</t>
  </si>
  <si>
    <t>Winfrey, Josh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</si>
  <si>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</si>
  <si>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</si>
  <si>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</si>
  <si>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</si>
  <si>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</si>
  <si>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</si>
  <si>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</si>
  <si>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</si>
  <si>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</si>
  <si>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</si>
  <si>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</si>
  <si>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</si>
  <si>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</si>
  <si>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</si>
  <si>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</si>
  <si>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</si>
  <si>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</si>
  <si>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</si>
  <si>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</si>
  <si>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</si>
  <si>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</si>
  <si>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Final Handicap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</si>
  <si>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</si>
  <si>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</si>
  <si>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</si>
  <si>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</si>
  <si>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</si>
  <si>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</si>
  <si>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</si>
  <si>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</si>
  <si>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</si>
  <si>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</si>
  <si>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</si>
  <si>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</si>
  <si>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</si>
  <si>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Martin, Michael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</si>
  <si>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</si>
  <si>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</si>
  <si>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</si>
  <si>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</si>
  <si>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</si>
  <si>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</si>
  <si>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</si>
  <si>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</si>
  <si>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</si>
  <si>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</si>
  <si>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</si>
  <si>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</si>
  <si>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</si>
  <si>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</si>
  <si>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</si>
  <si>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</si>
  <si>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</si>
  <si>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</si>
  <si>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</si>
  <si>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</si>
  <si>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</si>
  <si>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</si>
  <si>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</si>
  <si>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</si>
  <si>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</si>
  <si>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weeks played</t>
  </si>
  <si>
    <t>Y</t>
  </si>
  <si>
    <t>Burch, Fred</t>
  </si>
  <si>
    <t>Cavalier, Charlie</t>
  </si>
  <si>
    <t>Raisor, Quinton</t>
  </si>
  <si>
    <t xml:space="preserve"> </t>
  </si>
  <si>
    <t>Raisor, Darryl</t>
  </si>
  <si>
    <t>Masters, Daniel</t>
  </si>
  <si>
    <t>Snapp, Zach</t>
  </si>
  <si>
    <t>Turner, Marcus</t>
  </si>
  <si>
    <t>Embree, Jay</t>
  </si>
  <si>
    <t>Wheeling, Sam</t>
  </si>
  <si>
    <t>Kirkpatrick, Ricky</t>
  </si>
  <si>
    <t>Kirkpatrick, Tanner</t>
  </si>
  <si>
    <t>Creech, Stanley</t>
  </si>
  <si>
    <t>Dilhoff, Rob</t>
  </si>
  <si>
    <t>Hood, Adam</t>
  </si>
  <si>
    <t>Carter, Jesse</t>
  </si>
  <si>
    <t>Turner, Cody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</si>
</sst>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" fontId="5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showRuler="0" view="pageLayout" zoomScale="60" zoomScaleNormal="100" zoomScalePageLayoutView="60" workbookViewId="0">
      <selection activeCell="T7" sqref="T7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5" customWidth="1"/>
    <col min="6" max="6" width="6.33203125" style="1" customWidth="1"/>
    <col min="7" max="7" width="6.33203125" style="5" customWidth="1"/>
    <col min="8" max="8" width="6.5546875" style="1" customWidth="1"/>
    <col min="9" max="9" width="6.33203125" style="1" customWidth="1"/>
    <col min="10" max="10" width="6.21875" style="5" bestFit="1" customWidth="1"/>
    <col min="11" max="11" width="6.5546875" style="5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5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2" width="6.33203125" customWidth="1"/>
    <col min="23" max="23" width="6.33203125" style="1" customWidth="1"/>
    <col min="24" max="27" width="6.33203125" customWidth="1"/>
    <col min="28" max="28" width="20" bestFit="1" customWidth="1"/>
    <col min="29" max="29" width="5.21875" style="5" customWidth="1"/>
  </cols>
  <sheetData>
    <row r="1" spans="1:29" s="12" customFormat="1" ht="21.6" customHeight="1">
      <c r="A1" s="7"/>
      <c r="B1" s="14" t="s">
        <v>21</v>
      </c>
      <c r="C1" s="8" t="s">
        <v>28</v>
      </c>
      <c r="D1" s="9" t="s">
        <v>1</v>
      </c>
      <c r="E1" s="10" t="s">
        <v>0</v>
      </c>
      <c r="F1" s="8" t="s">
        <v>29</v>
      </c>
      <c r="G1" s="11" t="s">
        <v>1</v>
      </c>
      <c r="H1" s="8" t="s">
        <v>0</v>
      </c>
      <c r="I1" s="8" t="s">
        <v>30</v>
      </c>
      <c r="J1" s="11" t="s">
        <v>1</v>
      </c>
      <c r="K1" s="10" t="s">
        <v>0</v>
      </c>
      <c r="L1" s="8" t="s">
        <v>31</v>
      </c>
      <c r="M1" s="9" t="s">
        <v>1</v>
      </c>
      <c r="N1" s="8" t="s">
        <v>0</v>
      </c>
      <c r="O1" s="7"/>
      <c r="P1" s="8" t="s">
        <v>32</v>
      </c>
      <c r="Q1" s="11" t="s">
        <v>1</v>
      </c>
      <c r="R1" s="8" t="s">
        <v>0</v>
      </c>
      <c r="S1" s="8" t="s">
        <v>33</v>
      </c>
      <c r="T1" s="9" t="s">
        <v>1</v>
      </c>
      <c r="U1" s="8" t="s">
        <v>25</v>
      </c>
      <c r="W1" s="8" t="s">
        <v>65</v>
      </c>
      <c r="AC1" s="16"/>
    </row>
    <row r="2" spans="1:29" ht="15" customHeight="1">
      <c r="A2" s="3" t="s">
        <v>24</v>
      </c>
      <c r="B2" s="2" t="s">
        <v>66</v>
      </c>
      <c r="C2" s="13">
        <v>55</v>
      </c>
      <c r="D2" s="13">
        <f>IF(C2&gt;0,C2," ")</f>
        <v>55</v>
      </c>
      <c r="E2" s="4">
        <f>IF(C2&gt;0,(ROUND(58-AVERAGE(C2),0)*0.8),"")</f>
        <v>2.4000000000000004</v>
      </c>
      <c r="F2" s="13"/>
      <c r="G2" s="4" t="str">
        <f>IF(F2&gt;0,F2+E2,"")</f>
        <v/>
      </c>
      <c r="H2" s="4">
        <f>IF(C2+F2&gt;0,(ROUND(58-AVERAGE(C2,F2),0)*0.8),"")</f>
        <v>2.4000000000000004</v>
      </c>
      <c r="I2" s="13"/>
      <c r="J2" s="4" t="str">
        <f>IF(I2&gt;0,H2+I2,"")</f>
        <v/>
      </c>
      <c r="K2" s="4">
        <f>IF(C2+F2+I2&gt;0,(ROUND(58-AVERAGE(C2,F2,I2),0)*0.8),"")</f>
        <v>2.4000000000000004</v>
      </c>
      <c r="L2" s="13"/>
      <c r="M2" s="4" t="str">
        <f>IF(L2&gt;0,K2+L2,"")</f>
        <v/>
      </c>
      <c r="N2" s="4">
        <f>IF(C2+F2+I2+L2&gt;0,(ROUND(58-AVERAGE(C2,F2,I2,L2),0)*0.8),"")</f>
        <v>2.4000000000000004</v>
      </c>
      <c r="O2" s="3" t="str">
        <f t="shared" ref="O2:O45" si="0">A2</f>
        <v>Austin, Andy</v>
      </c>
      <c r="P2" s="13">
        <v>63</v>
      </c>
      <c r="Q2" s="4">
        <f>IF(P2&gt;0,P2+N2,"")</f>
        <v>65.400000000000006</v>
      </c>
      <c r="R2" s="4">
        <f>IF(C2+F2+I2+L2+P2&gt;0,(ROUND(58-AVERAGE(C2,F2,I2,L2,P2),0)*0.8),"")</f>
        <v>-0.8</v>
      </c>
      <c r="S2" s="13">
        <v>54</v>
      </c>
      <c r="T2" s="25">
        <f>IF(S2&gt;0,R2+S2,"")</f>
        <v>53.2</v>
      </c>
      <c r="U2" s="4">
        <f>IF(C2+F2+I2+L2+P2+S2&gt;0,(ROUND(58-AVERAGE(C2,F2,I2,L2,P2,S2),0)*0.8),"")</f>
        <v>0.8</v>
      </c>
      <c r="V2" s="17"/>
      <c r="W2" s="18"/>
      <c r="AB2" t="str">
        <f t="shared" ref="AB2:AB45" si="1">A2</f>
        <v>Austin, Andy</v>
      </c>
      <c r="AC2" s="5">
        <f t="shared" ref="AC2:AC45" si="2">U2</f>
        <v>0.8</v>
      </c>
    </row>
    <row r="3" spans="1:29" ht="15" customHeight="1">
      <c r="A3" s="3" t="s">
        <v>36</v>
      </c>
      <c r="B3" s="2" t="s">
        <v>66</v>
      </c>
      <c r="C3" s="13">
        <v>60</v>
      </c>
      <c r="D3" s="13">
        <f t="shared" ref="D3:D45" si="3">IF(C3&gt;0,C3," ")</f>
        <v>60</v>
      </c>
      <c r="E3" s="4">
        <f t="shared" ref="E3:E45" si="4">IF(C3&gt;0,(ROUND(58-AVERAGE(C3),0)*0.8),"")</f>
        <v>-1.6</v>
      </c>
      <c r="F3" s="13"/>
      <c r="G3" s="4" t="str">
        <f t="shared" ref="G3:G45" si="5">IF(F3&gt;0,F3+E3,"")</f>
        <v/>
      </c>
      <c r="H3" s="4">
        <f t="shared" ref="H3:H45" si="6">IF(C3+F3&gt;0,(ROUND(58-AVERAGE(C3,F3),0)*0.8),"")</f>
        <v>-1.6</v>
      </c>
      <c r="I3" s="13">
        <v>59</v>
      </c>
      <c r="J3" s="26">
        <f t="shared" ref="J3:J45" si="7">IF(I3&gt;0,H3+I3,"")</f>
        <v>57.4</v>
      </c>
      <c r="K3" s="4">
        <f t="shared" ref="K3:K45" si="8">IF(C3+F3+I3&gt;0,(ROUND(58-AVERAGE(C3,F3,I3),0)*0.8),"")</f>
        <v>-1.6</v>
      </c>
      <c r="L3" s="13">
        <v>58</v>
      </c>
      <c r="M3" s="4">
        <f t="shared" ref="M3:M45" si="9">IF(L3&gt;0,K3+L3,"")</f>
        <v>56.4</v>
      </c>
      <c r="N3" s="4">
        <f t="shared" ref="N3:N45" si="10">IF(C3+F3+I3+L3&gt;0,(ROUND(58-AVERAGE(C3,F3,I3,L3),0)*0.8),"")</f>
        <v>-0.8</v>
      </c>
      <c r="O3" s="3" t="str">
        <f t="shared" si="0"/>
        <v>Beasley, Cannon</v>
      </c>
      <c r="P3" s="13">
        <v>57</v>
      </c>
      <c r="Q3" s="28">
        <f t="shared" ref="Q3:Q45" si="11">IF(P3&gt;0,P3+N3,"")</f>
        <v>56.2</v>
      </c>
      <c r="R3" s="4">
        <f t="shared" ref="R3:R45" si="12">IF(C3+F3+I3+L3+P3&gt;0,(ROUND(58-AVERAGE(C3,F3,I3,L3,P3),0)*0.8),"")</f>
        <v>-0.8</v>
      </c>
      <c r="S3" s="13"/>
      <c r="T3" s="4" t="str">
        <f t="shared" ref="T3:T45" si="13">IF(S3&gt;0,R3+S3,"")</f>
        <v/>
      </c>
      <c r="U3" s="4">
        <f t="shared" ref="U3:U45" si="14">IF(C3+F3+I3+L3+P3+S3&gt;0,(ROUND(58-AVERAGE(C3,F3,I3,L3,P3,S3),0)*0.8),"")</f>
        <v>-0.8</v>
      </c>
      <c r="V3" s="17"/>
      <c r="W3" s="18"/>
      <c r="AB3" t="str">
        <f t="shared" si="1"/>
        <v>Beasley, Cannon</v>
      </c>
      <c r="AC3" s="5">
        <f t="shared" si="2"/>
        <v>-0.8</v>
      </c>
    </row>
    <row r="4" spans="1:29" ht="15" customHeight="1">
      <c r="A4" s="3" t="s">
        <v>48</v>
      </c>
      <c r="B4" s="2" t="s">
        <v>66</v>
      </c>
      <c r="C4" s="13">
        <v>61</v>
      </c>
      <c r="D4" s="13">
        <f>IF(C4&gt;0,C4," ")</f>
        <v>61</v>
      </c>
      <c r="E4" s="4">
        <f>IF(C4&gt;0,(ROUND(58-AVERAGE(C4),0)*0.8),"")</f>
        <v>-2.4000000000000004</v>
      </c>
      <c r="F4" s="23">
        <v>53</v>
      </c>
      <c r="G4" s="24">
        <f>IF(F4&gt;0,F4+E4,"")</f>
        <v>50.6</v>
      </c>
      <c r="H4" s="4">
        <f>IF(C4+F4&gt;0,(ROUND(58-AVERAGE(C4,F4),0)*0.8),"")</f>
        <v>0.8</v>
      </c>
      <c r="I4" s="13">
        <v>57</v>
      </c>
      <c r="J4" s="4">
        <f>IF(I4&gt;0,H4+I4,"")</f>
        <v>57.8</v>
      </c>
      <c r="K4" s="4">
        <f>IF(C4+F4+I4&gt;0,(ROUND(58-AVERAGE(C4,F4,I4),0)*0.8),"")</f>
        <v>0.8</v>
      </c>
      <c r="L4" s="13">
        <v>55</v>
      </c>
      <c r="M4" s="4">
        <f>IF(L4&gt;0,K4+L4,"")</f>
        <v>55.8</v>
      </c>
      <c r="N4" s="4">
        <f>IF(C4+F4+I4+L4&gt;0,(ROUND(58-AVERAGE(C4,F4,I4,L4),0)*0.8),"")</f>
        <v>1.6</v>
      </c>
      <c r="O4" s="3" t="str">
        <f>IF(A4&gt;"",A4,"")</f>
        <v>Bibble, Joel</v>
      </c>
      <c r="P4" s="13">
        <v>55</v>
      </c>
      <c r="Q4" s="4">
        <f>IF(P4&gt;0,P4+N4,"")</f>
        <v>56.6</v>
      </c>
      <c r="R4" s="4">
        <f>IF(C4+F4+I4+L4+P4&gt;0,(ROUND(58-AVERAGE(C4,F4,I4,L4,P4),0)*0.8),"")</f>
        <v>1.6</v>
      </c>
      <c r="S4" s="13">
        <v>52</v>
      </c>
      <c r="T4" s="35">
        <f>IF(S4&gt;0,R4+S4,"")</f>
        <v>53.6</v>
      </c>
      <c r="U4" s="4">
        <f>IF(C4+F4+I4+L4+P4+S4&gt;0,(ROUND(58-AVERAGE(C4,F4,I4,L4,P4,S4),0)*0.8),"")</f>
        <v>2.4000000000000004</v>
      </c>
      <c r="V4" s="17"/>
      <c r="W4" s="18"/>
      <c r="AB4" t="str">
        <f t="shared" si="1"/>
        <v>Bibble, Joel</v>
      </c>
      <c r="AC4" s="5">
        <f t="shared" si="2"/>
        <v>2.4000000000000004</v>
      </c>
    </row>
    <row r="5" spans="1:29" ht="15" customHeight="1">
      <c r="A5" s="3" t="s">
        <v>5</v>
      </c>
      <c r="B5" s="2" t="s">
        <v>66</v>
      </c>
      <c r="C5" s="13">
        <v>51</v>
      </c>
      <c r="D5" s="22">
        <f t="shared" si="3"/>
        <v>51</v>
      </c>
      <c r="E5" s="4">
        <f t="shared" si="4"/>
        <v>5.6000000000000005</v>
      </c>
      <c r="F5" s="13">
        <v>56</v>
      </c>
      <c r="G5" s="4">
        <f t="shared" si="5"/>
        <v>61.6</v>
      </c>
      <c r="H5" s="4">
        <f t="shared" si="6"/>
        <v>4</v>
      </c>
      <c r="I5" s="13">
        <v>52</v>
      </c>
      <c r="J5" s="25">
        <f t="shared" si="7"/>
        <v>56</v>
      </c>
      <c r="K5" s="4">
        <f t="shared" si="8"/>
        <v>4</v>
      </c>
      <c r="L5" s="13">
        <v>50</v>
      </c>
      <c r="M5" s="4">
        <f t="shared" si="9"/>
        <v>54</v>
      </c>
      <c r="N5" s="4">
        <f t="shared" si="10"/>
        <v>4.8000000000000007</v>
      </c>
      <c r="O5" s="3" t="str">
        <f t="shared" ref="O5" si="15">A5</f>
        <v>Bottom, Tracy</v>
      </c>
      <c r="P5" s="13">
        <v>56</v>
      </c>
      <c r="Q5" s="4">
        <f t="shared" si="11"/>
        <v>60.8</v>
      </c>
      <c r="R5" s="4">
        <f t="shared" si="12"/>
        <v>4</v>
      </c>
      <c r="S5" s="13">
        <v>57</v>
      </c>
      <c r="T5" s="4">
        <f t="shared" si="13"/>
        <v>61</v>
      </c>
      <c r="U5" s="4">
        <f t="shared" si="14"/>
        <v>3.2</v>
      </c>
      <c r="V5" s="17"/>
      <c r="W5" s="18"/>
      <c r="AB5" t="str">
        <f t="shared" si="1"/>
        <v>Bottom, Tracy</v>
      </c>
      <c r="AC5" s="5">
        <f t="shared" si="2"/>
        <v>3.2</v>
      </c>
    </row>
    <row r="6" spans="1:29" ht="15" customHeight="1">
      <c r="A6" s="3" t="s">
        <v>37</v>
      </c>
      <c r="B6" s="2" t="s">
        <v>66</v>
      </c>
      <c r="C6" s="13">
        <v>56</v>
      </c>
      <c r="D6" s="4">
        <f t="shared" si="3"/>
        <v>56</v>
      </c>
      <c r="E6" s="4">
        <f t="shared" si="4"/>
        <v>1.6</v>
      </c>
      <c r="F6" s="13">
        <v>67</v>
      </c>
      <c r="G6" s="4">
        <f t="shared" si="5"/>
        <v>68.599999999999994</v>
      </c>
      <c r="H6" s="4">
        <f t="shared" si="6"/>
        <v>-3.2</v>
      </c>
      <c r="I6" s="13"/>
      <c r="J6" s="4" t="str">
        <f t="shared" si="7"/>
        <v/>
      </c>
      <c r="K6" s="4">
        <f t="shared" si="8"/>
        <v>-3.2</v>
      </c>
      <c r="L6" s="13">
        <v>57</v>
      </c>
      <c r="M6" s="28">
        <f t="shared" si="9"/>
        <v>53.8</v>
      </c>
      <c r="N6" s="4">
        <f t="shared" si="10"/>
        <v>-1.6</v>
      </c>
      <c r="O6" s="3" t="str">
        <f t="shared" si="0"/>
        <v>Brumback, Josh</v>
      </c>
      <c r="P6" s="13">
        <v>62</v>
      </c>
      <c r="Q6" s="4">
        <f t="shared" si="11"/>
        <v>60.4</v>
      </c>
      <c r="R6" s="4">
        <f t="shared" si="12"/>
        <v>-2.4000000000000004</v>
      </c>
      <c r="S6" s="13">
        <v>64</v>
      </c>
      <c r="T6" s="4">
        <f t="shared" si="13"/>
        <v>61.6</v>
      </c>
      <c r="U6" s="4">
        <f t="shared" si="14"/>
        <v>-2.4000000000000004</v>
      </c>
      <c r="V6" s="17"/>
      <c r="W6" s="18"/>
      <c r="AB6" t="str">
        <f t="shared" si="1"/>
        <v>Brumback, Josh</v>
      </c>
      <c r="AC6" s="5">
        <f t="shared" si="2"/>
        <v>-2.4000000000000004</v>
      </c>
    </row>
    <row r="7" spans="1:29" ht="15" customHeight="1">
      <c r="A7" s="3" t="s">
        <v>67</v>
      </c>
      <c r="B7" s="2" t="s">
        <v>66</v>
      </c>
      <c r="C7" s="13">
        <v>66</v>
      </c>
      <c r="D7" s="13">
        <f>IF(C7&gt;0,C7," ")</f>
        <v>66</v>
      </c>
      <c r="E7" s="4">
        <f>IF(C7&gt;0,(ROUND(58-AVERAGE(C7),0)*0.8),"")</f>
        <v>-6.4</v>
      </c>
      <c r="F7" s="13">
        <v>63</v>
      </c>
      <c r="G7" s="4">
        <f>IF(F7&gt;0,F7+E7,"")</f>
        <v>56.6</v>
      </c>
      <c r="H7" s="4">
        <f>IF(C7+F7&gt;0,(ROUND(58-AVERAGE(C7,F7),0)*0.8),"")</f>
        <v>-5.6000000000000005</v>
      </c>
      <c r="I7" s="13"/>
      <c r="J7" s="4" t="str">
        <f>IF(I7&gt;0,H7+I7,"")</f>
        <v/>
      </c>
      <c r="K7" s="4">
        <f>IF(C7+F7+I7&gt;0,(ROUND(58-AVERAGE(C7,F7,I7),0)*0.8),"")</f>
        <v>-5.6000000000000005</v>
      </c>
      <c r="L7" s="13">
        <v>64</v>
      </c>
      <c r="M7" s="4">
        <f>IF(L7&gt;0,K7+L7,"")</f>
        <v>58.4</v>
      </c>
      <c r="N7" s="4">
        <f>IF(C7+F7+I7+L7&gt;0,(ROUND(58-AVERAGE(C7,F7,I7,L7),0)*0.8),"")</f>
        <v>-4.8000000000000007</v>
      </c>
      <c r="O7" s="3" t="str">
        <f>IF(A7&gt;"",A7,"")</f>
        <v>Burch, Fred</v>
      </c>
      <c r="P7" s="13"/>
      <c r="Q7" s="4" t="str">
        <f>IF(P7&gt;0,P7+N7,"")</f>
        <v/>
      </c>
      <c r="R7" s="4">
        <f>IF(C7+F7+I7+L7+P7&gt;0,(ROUND(58-AVERAGE(C7,F7,I7,L7,P7),0)*0.8),"")</f>
        <v>-4.8000000000000007</v>
      </c>
      <c r="S7" s="13">
        <v>60</v>
      </c>
      <c r="T7" s="27">
        <f>IF(S7&gt;0,R7+S7,"")</f>
        <v>55.2</v>
      </c>
      <c r="U7" s="4">
        <f>IF(C7+F7+I7+L7+P7+S7&gt;0,(ROUND(58-AVERAGE(C7,F7,I7,L7,P7,S7),0)*0.8),"")</f>
        <v>-4</v>
      </c>
      <c r="V7" s="17"/>
      <c r="W7" s="18"/>
      <c r="AB7" t="str">
        <f t="shared" si="1"/>
        <v>Burch, Fred</v>
      </c>
      <c r="AC7" s="5">
        <f t="shared" si="2"/>
        <v>-4</v>
      </c>
    </row>
    <row r="8" spans="1:29" ht="15" customHeight="1">
      <c r="A8" s="3" t="s">
        <v>82</v>
      </c>
      <c r="B8" s="2"/>
      <c r="C8" s="13"/>
      <c r="D8" s="13" t="str">
        <f>IF(C8&gt;0,C8," ")</f>
        <v xml:space="preserve"> </v>
      </c>
      <c r="E8" s="4" t="str">
        <f>IF(C8&gt;0,(ROUND(58-AVERAGE(C8),0)*0.8),"")</f>
        <v/>
      </c>
      <c r="F8" s="13"/>
      <c r="G8" s="4" t="str">
        <f>IF(F8&gt;0,F8+E8,"")</f>
        <v/>
      </c>
      <c r="H8" s="4" t="str">
        <f>IF(C8+F8&gt;0,(ROUND(58-AVERAGE(C8,F8),0)*0.8),"")</f>
        <v/>
      </c>
      <c r="I8" s="13"/>
      <c r="J8" s="4" t="str">
        <f>IF(I8&gt;0,H8+I8,"")</f>
        <v/>
      </c>
      <c r="K8" s="4" t="str">
        <f>IF(C8+F8+I8&gt;0,(ROUND(58-AVERAGE(C8,F8,I8),0)*0.8),"")</f>
        <v/>
      </c>
      <c r="L8" s="13"/>
      <c r="M8" s="4" t="str">
        <f>IF(L8&gt;0,K8+L8,"")</f>
        <v/>
      </c>
      <c r="N8" s="4" t="str">
        <f>IF(C8+F8+I8+L8&gt;0,(ROUND(58-AVERAGE(C8,F8,I8,L8),0)*0.8),"")</f>
        <v/>
      </c>
      <c r="O8" s="3" t="str">
        <f>IF(A8&gt;"",A8,"")</f>
        <v>Carter, Jesse</v>
      </c>
      <c r="P8" s="13">
        <v>71</v>
      </c>
      <c r="Q8" s="4" t="e">
        <f>IF(P8&gt;0,P8+N8,"")</f>
        <v>#VALUE!</v>
      </c>
      <c r="R8" s="4">
        <f>IF(C8+F8+I8+L8+P8&gt;0,(ROUND(58-AVERAGE(C8,F8,I8,L8,P8),0)*0.8),"")</f>
        <v>-10.4</v>
      </c>
      <c r="S8" s="13"/>
      <c r="T8" s="4" t="str">
        <f>IF(S8&gt;0,R8+S8,"")</f>
        <v/>
      </c>
      <c r="U8" s="4">
        <f>IF(C8+F8+I8+L8+P8+S8&gt;0,(ROUND(58-AVERAGE(C8,F8,I8,L8,P8,S8),0)*0.8),"")</f>
        <v>-10.4</v>
      </c>
      <c r="V8" s="17"/>
      <c r="W8" s="18"/>
      <c r="AB8" t="str">
        <f t="shared" ref="AB8" si="16">A8</f>
        <v>Carter, Jesse</v>
      </c>
      <c r="AC8" s="5">
        <f t="shared" ref="AC8" si="17">U8</f>
        <v>-10.4</v>
      </c>
    </row>
    <row r="9" spans="1:29" ht="15" customHeight="1">
      <c r="A9" s="3" t="s">
        <v>68</v>
      </c>
      <c r="B9" s="2"/>
      <c r="C9" s="13">
        <v>49</v>
      </c>
      <c r="D9" s="20">
        <f t="shared" ref="D9" si="18">IF(C9&gt;0,C9," ")</f>
        <v>49</v>
      </c>
      <c r="E9" s="4">
        <f>IF(C9&gt;0,(ROUND(58-AVERAGE(C9),0)*0.8),"")</f>
        <v>7.2</v>
      </c>
      <c r="F9" s="13"/>
      <c r="G9" s="4" t="str">
        <f>IF(F9&gt;0,F9+E9,"")</f>
        <v/>
      </c>
      <c r="H9" s="4">
        <f>IF(C9+F9&gt;0,(ROUND(58-AVERAGE(C9,F9),0)*0.8),"")</f>
        <v>7.2</v>
      </c>
      <c r="I9" s="13"/>
      <c r="J9" s="4" t="str">
        <f>IF(I9&gt;0,H9+I9,"")</f>
        <v/>
      </c>
      <c r="K9" s="4">
        <f>IF(C9+F9+I9&gt;0,(ROUND(58-AVERAGE(C9,F9,I9),0)*0.8),"")</f>
        <v>7.2</v>
      </c>
      <c r="L9" s="13"/>
      <c r="M9" s="4" t="str">
        <f>IF(L9&gt;0,K9+L9,"")</f>
        <v/>
      </c>
      <c r="N9" s="4">
        <f>IF(C9+F9+I9+L9&gt;0,(ROUND(58-AVERAGE(C9,F9,I9,L9),0)*0.8),"")</f>
        <v>7.2</v>
      </c>
      <c r="O9" s="3" t="str">
        <f>IF(A9&gt;"",A9,"")</f>
        <v>Cavalier, Charlie</v>
      </c>
      <c r="P9" s="13"/>
      <c r="Q9" s="4" t="str">
        <f>IF(P9&gt;0,P9+N9,"")</f>
        <v/>
      </c>
      <c r="R9" s="4">
        <f>IF(C9+F9+I9+L9+P9&gt;0,(ROUND(58-AVERAGE(C9,F9,I9,L9,P9),0)*0.8),"")</f>
        <v>7.2</v>
      </c>
      <c r="S9" s="13"/>
      <c r="T9" s="4" t="str">
        <f>IF(S9&gt;0,R9+S9,"")</f>
        <v/>
      </c>
      <c r="U9" s="4">
        <f>IF(C9+F9+I9+L9+P9+S9&gt;0,(ROUND(58-AVERAGE(C9,F9,I9,L9,P9,S9),0)*0.8),"")</f>
        <v>7.2</v>
      </c>
      <c r="V9" s="17"/>
      <c r="W9" s="18"/>
      <c r="AB9" t="str">
        <f t="shared" si="1"/>
        <v>Cavalier, Charlie</v>
      </c>
      <c r="AC9" s="5">
        <f t="shared" si="2"/>
        <v>7.2</v>
      </c>
    </row>
    <row r="10" spans="1:29" ht="15" customHeight="1">
      <c r="A10" s="3" t="s">
        <v>79</v>
      </c>
      <c r="B10" s="2"/>
      <c r="C10" s="13"/>
      <c r="D10" s="13" t="str">
        <f t="shared" ref="D10" si="19">IF(C10&gt;0,C10," ")</f>
        <v xml:space="preserve"> </v>
      </c>
      <c r="E10" s="4" t="str">
        <f t="shared" ref="E10" si="20">IF(C10&gt;0,(ROUND(58-AVERAGE(C10),0)*0.8),"")</f>
        <v/>
      </c>
      <c r="F10" s="13"/>
      <c r="G10" s="4" t="str">
        <f t="shared" ref="G10" si="21">IF(F10&gt;0,F10+E10,"")</f>
        <v/>
      </c>
      <c r="H10" s="4" t="str">
        <f t="shared" ref="H10" si="22">IF(C10+F10&gt;0,(ROUND(58-AVERAGE(C10,F10),0)*0.8),"")</f>
        <v/>
      </c>
      <c r="I10" s="13"/>
      <c r="J10" s="4" t="str">
        <f t="shared" ref="J10" si="23">IF(I10&gt;0,H10+I10,"")</f>
        <v/>
      </c>
      <c r="K10" s="4" t="str">
        <f t="shared" ref="K10" si="24">IF(C10+F10+I10&gt;0,(ROUND(58-AVERAGE(C10,F10,I10),0)*0.8),"")</f>
        <v/>
      </c>
      <c r="L10" s="13">
        <v>72</v>
      </c>
      <c r="M10" s="4" t="e">
        <f t="shared" ref="M10" si="25">IF(L10&gt;0,K10+L10,"")</f>
        <v>#VALUE!</v>
      </c>
      <c r="N10" s="4">
        <f t="shared" ref="N10" si="26">IF(C10+F10+I10+L10&gt;0,(ROUND(58-AVERAGE(C10,F10,I10,L10),0)*0.8),"")</f>
        <v>-11.200000000000001</v>
      </c>
      <c r="O10" s="3" t="str">
        <f t="shared" ref="O10" si="27">IF(A10&gt;"",A10,"")</f>
        <v>Creech, Stanley</v>
      </c>
      <c r="P10" s="13"/>
      <c r="Q10" s="4" t="str">
        <f t="shared" ref="Q10" si="28">IF(P10&gt;0,P10+N10,"")</f>
        <v/>
      </c>
      <c r="R10" s="4">
        <f t="shared" ref="R10" si="29">IF(C10+F10+I10+L10+P10&gt;0,(ROUND(58-AVERAGE(C10,F10,I10,L10,P10),0)*0.8),"")</f>
        <v>-11.200000000000001</v>
      </c>
      <c r="S10" s="13">
        <v>76</v>
      </c>
      <c r="T10" s="4">
        <f t="shared" ref="T10" si="30">IF(S10&gt;0,R10+S10,"")</f>
        <v>64.8</v>
      </c>
      <c r="U10" s="4">
        <f t="shared" ref="U10" si="31">IF(C10+F10+I10+L10+P10+S10&gt;0,(ROUND(58-AVERAGE(C10,F10,I10,L10,P10,S10),0)*0.8),"")</f>
        <v>-12.8</v>
      </c>
      <c r="V10" s="17"/>
      <c r="W10" s="18"/>
      <c r="AB10" t="str">
        <f>A10</f>
        <v>Creech, Stanley</v>
      </c>
      <c r="AC10" s="5">
        <f>U10</f>
        <v>-12.8</v>
      </c>
    </row>
    <row r="11" spans="1:29" ht="15" customHeight="1">
      <c r="A11" s="3" t="s">
        <v>80</v>
      </c>
      <c r="B11" s="2"/>
      <c r="C11" s="13"/>
      <c r="D11" s="13" t="str">
        <f>IF(C11&gt;0,C11," ")</f>
        <v xml:space="preserve"> </v>
      </c>
      <c r="E11" s="4" t="str">
        <f>IF(C11&gt;0,(ROUND(58-AVERAGE(C11),0)*0.8),"")</f>
        <v/>
      </c>
      <c r="F11" s="13"/>
      <c r="G11" s="4" t="str">
        <f>IF(F11&gt;0,F11+E11,"")</f>
        <v/>
      </c>
      <c r="H11" s="4" t="str">
        <f>IF(C11+F11&gt;0,(ROUND(58-AVERAGE(C11,F11),0)*0.8),"")</f>
        <v/>
      </c>
      <c r="I11" s="13"/>
      <c r="J11" s="4" t="str">
        <f>IF(I11&gt;0,H11+I11,"")</f>
        <v/>
      </c>
      <c r="K11" s="4" t="str">
        <f>IF(C11+F11+I11&gt;0,(ROUND(58-AVERAGE(C11,F11,I11),0)*0.8),"")</f>
        <v/>
      </c>
      <c r="L11" s="13">
        <v>50</v>
      </c>
      <c r="M11" s="4" t="e">
        <f>IF(L11&gt;0,K11+L11,"")</f>
        <v>#VALUE!</v>
      </c>
      <c r="N11" s="4">
        <f>IF(C11+F11+I11+L11&gt;0,(ROUND(58-AVERAGE(C11,F11,I11,L11),0)*0.8),"")</f>
        <v>6.4</v>
      </c>
      <c r="O11" s="3" t="str">
        <f>IF(A11&gt;"",A11,"")</f>
        <v>Dilhoff, Rob</v>
      </c>
      <c r="P11" s="13">
        <v>57</v>
      </c>
      <c r="Q11" s="4">
        <f>IF(P11&gt;0,P11+N11,"")</f>
        <v>63.4</v>
      </c>
      <c r="R11" s="4">
        <f>IF(C11+F11+I11+L11+P11&gt;0,(ROUND(58-AVERAGE(C11,F11,I11,L11,P11),0)*0.8),"")</f>
        <v>4</v>
      </c>
      <c r="S11" s="13">
        <v>53</v>
      </c>
      <c r="T11" s="4">
        <f>IF(S11&gt;0,R11+S11,"")</f>
        <v>57</v>
      </c>
      <c r="U11" s="4">
        <f>IF(C11+F11+I11+L11+P11+S11&gt;0,(ROUND(58-AVERAGE(C11,F11,I11,L11,P11,S11),0)*0.8),"")</f>
        <v>4</v>
      </c>
      <c r="V11" s="17"/>
      <c r="W11" s="18"/>
      <c r="AB11" t="str">
        <f>A11</f>
        <v>Dilhoff, Rob</v>
      </c>
      <c r="AC11" s="5">
        <f>U11</f>
        <v>4</v>
      </c>
    </row>
    <row r="12" spans="1:29" ht="15" customHeight="1">
      <c r="A12" s="3" t="s">
        <v>49</v>
      </c>
      <c r="B12" s="2"/>
      <c r="C12" s="13"/>
      <c r="D12" s="13" t="str">
        <f>IF(C12&gt;0,C12," ")</f>
        <v xml:space="preserve"> </v>
      </c>
      <c r="E12" s="4" t="str">
        <f>IF(C12&gt;0,(ROUND(58-AVERAGE(C12),0)*0.8),"")</f>
        <v/>
      </c>
      <c r="F12" s="13">
        <v>71</v>
      </c>
      <c r="G12" s="4" t="e">
        <f>IF(F12&gt;0,F12+E12,"")</f>
        <v>#VALUE!</v>
      </c>
      <c r="H12" s="4">
        <f>IF(C12+F12&gt;0,(ROUND(58-AVERAGE(C12,F12),0)*0.8),"")</f>
        <v>-10.4</v>
      </c>
      <c r="I12" s="13"/>
      <c r="J12" s="4" t="str">
        <f>IF(I12&gt;0,H12+I12,"")</f>
        <v/>
      </c>
      <c r="K12" s="4">
        <f>IF(C12+F12+I12&gt;0,(ROUND(58-AVERAGE(C12,F12,I12),0)*0.8),"")</f>
        <v>-10.4</v>
      </c>
      <c r="L12" s="13"/>
      <c r="M12" s="4" t="str">
        <f>IF(L12&gt;0,K12+L12,"")</f>
        <v/>
      </c>
      <c r="N12" s="4">
        <f>IF(C12+F12+I12+L12&gt;0,(ROUND(58-AVERAGE(C12,F12,I12,L12),0)*0.8),"")</f>
        <v>-10.4</v>
      </c>
      <c r="O12" s="3" t="str">
        <f>IF(A12&gt;"",A12,"")</f>
        <v>Drury, Todd</v>
      </c>
      <c r="P12" s="13"/>
      <c r="Q12" s="4" t="str">
        <f>IF(P12&gt;0,P12+N12,"")</f>
        <v/>
      </c>
      <c r="R12" s="4">
        <f>IF(C12+F12+I12+L12+P12&gt;0,(ROUND(58-AVERAGE(C12,F12,I12,L12,P12),0)*0.8),"")</f>
        <v>-10.4</v>
      </c>
      <c r="S12" s="13"/>
      <c r="T12" s="4" t="str">
        <f>IF(S12&gt;0,R12+S12,"")</f>
        <v/>
      </c>
      <c r="U12" s="4">
        <f>IF(C12+F12+I12+L12+P12+S12&gt;0,(ROUND(58-AVERAGE(C12,F12,I12,L12,P12,S12),0)*0.8),"")</f>
        <v>-10.4</v>
      </c>
      <c r="V12" s="17"/>
      <c r="W12" s="18"/>
      <c r="AB12" t="str">
        <f>A12</f>
        <v>Drury, Todd</v>
      </c>
      <c r="AC12" s="5">
        <f>U12</f>
        <v>-10.4</v>
      </c>
    </row>
    <row r="13" spans="1:29" ht="15" customHeight="1">
      <c r="A13" s="3" t="s">
        <v>75</v>
      </c>
      <c r="B13" s="2" t="s">
        <v>70</v>
      </c>
      <c r="C13" s="13"/>
      <c r="D13" s="13" t="str">
        <f t="shared" ref="D13" si="32">IF(C13&gt;0,C13," ")</f>
        <v xml:space="preserve"> </v>
      </c>
      <c r="E13" s="4" t="str">
        <f t="shared" ref="E13" si="33">IF(C13&gt;0,(ROUND(58-AVERAGE(C13),0)*0.8),"")</f>
        <v/>
      </c>
      <c r="F13" s="13"/>
      <c r="G13" s="4" t="str">
        <f t="shared" ref="G13" si="34">IF(F13&gt;0,F13+E13,"")</f>
        <v/>
      </c>
      <c r="H13" s="4" t="str">
        <f t="shared" ref="H13" si="35">IF(C13+F13&gt;0,(ROUND(58-AVERAGE(C13,F13),0)*0.8),"")</f>
        <v/>
      </c>
      <c r="I13" s="13">
        <v>52</v>
      </c>
      <c r="J13" s="4" t="e">
        <f t="shared" ref="J13" si="36">IF(I13&gt;0,H13+I13,"")</f>
        <v>#VALUE!</v>
      </c>
      <c r="K13" s="4">
        <f t="shared" ref="K13" si="37">IF(C13+F13+I13&gt;0,(ROUND(58-AVERAGE(C13,F13,I13),0)*0.8),"")</f>
        <v>4.8000000000000007</v>
      </c>
      <c r="L13" s="13"/>
      <c r="M13" s="4" t="str">
        <f t="shared" ref="M13" si="38">IF(L13&gt;0,K13+L13,"")</f>
        <v/>
      </c>
      <c r="N13" s="4">
        <f t="shared" ref="N13" si="39">IF(C13+F13+I13+L13&gt;0,(ROUND(58-AVERAGE(C13,F13,I13,L13),0)*0.8),"")</f>
        <v>4.8000000000000007</v>
      </c>
      <c r="O13" s="3" t="str">
        <f t="shared" ref="O13" si="40">A13</f>
        <v>Embree, Jay</v>
      </c>
      <c r="P13" s="13"/>
      <c r="Q13" s="4" t="str">
        <f t="shared" ref="Q13" si="41">IF(P13&gt;0,P13+N13,"")</f>
        <v/>
      </c>
      <c r="R13" s="4">
        <f t="shared" ref="R13" si="42">IF(C13+F13+I13+L13+P13&gt;0,(ROUND(58-AVERAGE(C13,F13,I13,L13,P13),0)*0.8),"")</f>
        <v>4.8000000000000007</v>
      </c>
      <c r="S13" s="13"/>
      <c r="T13" s="4" t="str">
        <f t="shared" ref="T13" si="43">IF(S13&gt;0,R13+S13,"")</f>
        <v/>
      </c>
      <c r="U13" s="4">
        <f t="shared" ref="U13" si="44">IF(C13+F13+I13+L13+P13+S13&gt;0,(ROUND(58-AVERAGE(C13,F13,I13,L13,P13,S13),0)*0.8),"")</f>
        <v>4.8000000000000007</v>
      </c>
      <c r="V13" s="17"/>
      <c r="W13" s="18"/>
      <c r="AB13" t="str">
        <f t="shared" ref="AB13" si="45">A13</f>
        <v>Embree, Jay</v>
      </c>
      <c r="AC13" s="5">
        <f t="shared" ref="AC13" si="46">U13</f>
        <v>4.8000000000000007</v>
      </c>
    </row>
    <row r="14" spans="1:29" ht="15" customHeight="1">
      <c r="A14" s="3" t="s">
        <v>27</v>
      </c>
      <c r="B14" s="2" t="s">
        <v>66</v>
      </c>
      <c r="C14" s="13">
        <v>59</v>
      </c>
      <c r="D14" s="23">
        <f t="shared" si="3"/>
        <v>59</v>
      </c>
      <c r="E14" s="4">
        <f t="shared" si="4"/>
        <v>-0.8</v>
      </c>
      <c r="F14" s="13"/>
      <c r="G14" s="4" t="str">
        <f t="shared" si="5"/>
        <v/>
      </c>
      <c r="H14" s="4">
        <f t="shared" si="6"/>
        <v>-0.8</v>
      </c>
      <c r="I14" s="13">
        <v>65</v>
      </c>
      <c r="J14" s="4">
        <f t="shared" si="7"/>
        <v>64.2</v>
      </c>
      <c r="K14" s="4">
        <f t="shared" si="8"/>
        <v>-3.2</v>
      </c>
      <c r="L14" s="13"/>
      <c r="M14" s="4" t="str">
        <f t="shared" si="9"/>
        <v/>
      </c>
      <c r="N14" s="4">
        <f t="shared" si="10"/>
        <v>-3.2</v>
      </c>
      <c r="O14" s="3" t="str">
        <f t="shared" si="0"/>
        <v>Gallion, Bill</v>
      </c>
      <c r="P14" s="13"/>
      <c r="Q14" s="4" t="str">
        <f t="shared" si="11"/>
        <v/>
      </c>
      <c r="R14" s="4">
        <f t="shared" si="12"/>
        <v>-3.2</v>
      </c>
      <c r="S14" s="13"/>
      <c r="T14" s="4" t="str">
        <f t="shared" si="13"/>
        <v/>
      </c>
      <c r="U14" s="4">
        <f t="shared" si="14"/>
        <v>-3.2</v>
      </c>
      <c r="V14" s="17"/>
      <c r="W14" s="18"/>
      <c r="AB14" t="str">
        <f t="shared" si="1"/>
        <v>Gallion, Bill</v>
      </c>
      <c r="AC14" s="5">
        <f t="shared" si="2"/>
        <v>-3.2</v>
      </c>
    </row>
    <row r="15" spans="1:29" ht="15" customHeight="1">
      <c r="A15" s="3" t="s">
        <v>11</v>
      </c>
      <c r="B15" s="2" t="s">
        <v>66</v>
      </c>
      <c r="C15" s="13">
        <v>49</v>
      </c>
      <c r="D15" s="19">
        <f t="shared" si="3"/>
        <v>49</v>
      </c>
      <c r="E15" s="4">
        <f t="shared" si="4"/>
        <v>7.2</v>
      </c>
      <c r="F15" s="13"/>
      <c r="G15" s="4" t="str">
        <f t="shared" si="5"/>
        <v/>
      </c>
      <c r="H15" s="4">
        <f t="shared" si="6"/>
        <v>7.2</v>
      </c>
      <c r="I15" s="13"/>
      <c r="J15" s="4" t="str">
        <f t="shared" si="7"/>
        <v/>
      </c>
      <c r="K15" s="4">
        <f t="shared" si="8"/>
        <v>7.2</v>
      </c>
      <c r="L15" s="13">
        <v>49</v>
      </c>
      <c r="M15" s="4">
        <f t="shared" si="9"/>
        <v>56.2</v>
      </c>
      <c r="N15" s="4">
        <f t="shared" si="10"/>
        <v>7.2</v>
      </c>
      <c r="O15" s="3" t="str">
        <f t="shared" si="0"/>
        <v>Hall, Kevin</v>
      </c>
      <c r="P15" s="13">
        <v>53</v>
      </c>
      <c r="Q15" s="4">
        <f t="shared" si="11"/>
        <v>60.2</v>
      </c>
      <c r="R15" s="4">
        <f t="shared" si="12"/>
        <v>6.4</v>
      </c>
      <c r="S15" s="13">
        <v>56</v>
      </c>
      <c r="T15" s="4">
        <f t="shared" si="13"/>
        <v>62.4</v>
      </c>
      <c r="U15" s="4">
        <f t="shared" si="14"/>
        <v>4.8000000000000007</v>
      </c>
      <c r="V15" s="17"/>
      <c r="W15" s="18"/>
      <c r="AB15" t="str">
        <f t="shared" si="1"/>
        <v>Hall, Kevin</v>
      </c>
      <c r="AC15" s="5">
        <f t="shared" si="2"/>
        <v>4.8000000000000007</v>
      </c>
    </row>
    <row r="16" spans="1:29" ht="15" customHeight="1">
      <c r="A16" s="3" t="s">
        <v>13</v>
      </c>
      <c r="B16" s="2" t="s">
        <v>66</v>
      </c>
      <c r="C16" s="13"/>
      <c r="D16" s="13" t="str">
        <f t="shared" si="3"/>
        <v xml:space="preserve"> </v>
      </c>
      <c r="E16" s="4" t="str">
        <f t="shared" si="4"/>
        <v/>
      </c>
      <c r="F16" s="13"/>
      <c r="G16" s="4" t="str">
        <f t="shared" si="5"/>
        <v/>
      </c>
      <c r="H16" s="4" t="str">
        <f t="shared" si="6"/>
        <v/>
      </c>
      <c r="I16" s="13"/>
      <c r="J16" s="4" t="str">
        <f t="shared" si="7"/>
        <v/>
      </c>
      <c r="K16" s="4" t="str">
        <f t="shared" si="8"/>
        <v/>
      </c>
      <c r="L16" s="13"/>
      <c r="M16" s="4" t="str">
        <f t="shared" si="9"/>
        <v/>
      </c>
      <c r="N16" s="4" t="str">
        <f t="shared" si="10"/>
        <v/>
      </c>
      <c r="O16" s="3" t="str">
        <f t="shared" si="0"/>
        <v>Hanks, George</v>
      </c>
      <c r="P16" s="13"/>
      <c r="Q16" s="4" t="str">
        <f t="shared" si="11"/>
        <v/>
      </c>
      <c r="R16" s="4" t="str">
        <f t="shared" si="12"/>
        <v/>
      </c>
      <c r="S16" s="13"/>
      <c r="T16" s="4" t="str">
        <f t="shared" si="13"/>
        <v/>
      </c>
      <c r="U16" s="4" t="str">
        <f t="shared" si="14"/>
        <v/>
      </c>
      <c r="V16" s="17"/>
      <c r="W16" s="18"/>
      <c r="AB16" t="str">
        <f t="shared" si="1"/>
        <v>Hanks, George</v>
      </c>
      <c r="AC16" s="5" t="str">
        <f t="shared" si="2"/>
        <v/>
      </c>
    </row>
    <row r="17" spans="1:29" ht="15" customHeight="1">
      <c r="A17" s="3" t="s">
        <v>14</v>
      </c>
      <c r="B17" s="2" t="s">
        <v>66</v>
      </c>
      <c r="C17" s="13">
        <v>58</v>
      </c>
      <c r="D17" s="13">
        <f t="shared" si="3"/>
        <v>58</v>
      </c>
      <c r="E17" s="4">
        <f t="shared" si="4"/>
        <v>0</v>
      </c>
      <c r="F17" s="13">
        <v>58</v>
      </c>
      <c r="G17" s="4">
        <f t="shared" si="5"/>
        <v>58</v>
      </c>
      <c r="H17" s="4">
        <f t="shared" si="6"/>
        <v>0</v>
      </c>
      <c r="I17" s="13">
        <v>58</v>
      </c>
      <c r="J17" s="28">
        <f t="shared" si="7"/>
        <v>58</v>
      </c>
      <c r="K17" s="4">
        <f t="shared" si="8"/>
        <v>0</v>
      </c>
      <c r="L17" s="13">
        <v>54</v>
      </c>
      <c r="M17" s="26">
        <f t="shared" si="9"/>
        <v>54</v>
      </c>
      <c r="N17" s="4">
        <f t="shared" si="10"/>
        <v>0.8</v>
      </c>
      <c r="O17" s="3" t="str">
        <f t="shared" si="0"/>
        <v>Harris, Cameron</v>
      </c>
      <c r="P17" s="13">
        <v>62</v>
      </c>
      <c r="Q17" s="4">
        <f t="shared" si="11"/>
        <v>62.8</v>
      </c>
      <c r="R17" s="4">
        <f t="shared" si="12"/>
        <v>0</v>
      </c>
      <c r="S17" s="13">
        <v>59</v>
      </c>
      <c r="T17" s="4">
        <f t="shared" si="13"/>
        <v>59</v>
      </c>
      <c r="U17" s="4">
        <f t="shared" si="14"/>
        <v>0</v>
      </c>
      <c r="V17" s="17"/>
      <c r="W17" s="18"/>
      <c r="AB17" t="str">
        <f t="shared" si="1"/>
        <v>Harris, Cameron</v>
      </c>
      <c r="AC17" s="5">
        <f t="shared" si="2"/>
        <v>0</v>
      </c>
    </row>
    <row r="18" spans="1:29" ht="15" customHeight="1">
      <c r="A18" s="3" t="s">
        <v>9</v>
      </c>
      <c r="B18" s="2" t="s">
        <v>66</v>
      </c>
      <c r="C18" s="13">
        <v>54</v>
      </c>
      <c r="D18" s="13">
        <f t="shared" si="3"/>
        <v>54</v>
      </c>
      <c r="E18" s="4">
        <f t="shared" si="4"/>
        <v>3.2</v>
      </c>
      <c r="F18" s="13">
        <v>54</v>
      </c>
      <c r="G18" s="4">
        <f t="shared" si="5"/>
        <v>57.2</v>
      </c>
      <c r="H18" s="4">
        <f t="shared" si="6"/>
        <v>3.2</v>
      </c>
      <c r="I18" s="13">
        <v>55</v>
      </c>
      <c r="J18" s="4">
        <f t="shared" si="7"/>
        <v>58.2</v>
      </c>
      <c r="K18" s="4">
        <f t="shared" si="8"/>
        <v>3.2</v>
      </c>
      <c r="L18" s="13">
        <v>49</v>
      </c>
      <c r="M18" s="24">
        <f t="shared" si="9"/>
        <v>52.2</v>
      </c>
      <c r="N18" s="4">
        <f t="shared" si="10"/>
        <v>4</v>
      </c>
      <c r="O18" s="3" t="str">
        <f t="shared" si="0"/>
        <v>Harris, Kevin</v>
      </c>
      <c r="P18" s="13">
        <v>54</v>
      </c>
      <c r="Q18" s="4">
        <f t="shared" si="11"/>
        <v>58</v>
      </c>
      <c r="R18" s="4">
        <f t="shared" si="12"/>
        <v>4</v>
      </c>
      <c r="S18" s="13">
        <v>52</v>
      </c>
      <c r="T18" s="4">
        <f t="shared" si="13"/>
        <v>56</v>
      </c>
      <c r="U18" s="4">
        <f t="shared" si="14"/>
        <v>4</v>
      </c>
      <c r="V18" s="17"/>
      <c r="W18" s="18"/>
      <c r="AB18" t="str">
        <f t="shared" si="1"/>
        <v>Harris, Kevin</v>
      </c>
      <c r="AC18" s="5">
        <f t="shared" si="2"/>
        <v>4</v>
      </c>
    </row>
    <row r="19" spans="1:29" ht="15" customHeight="1">
      <c r="A19" s="3" t="s">
        <v>4</v>
      </c>
      <c r="B19" s="2" t="s">
        <v>66</v>
      </c>
      <c r="C19" s="13">
        <v>53</v>
      </c>
      <c r="D19" s="13">
        <f t="shared" si="3"/>
        <v>53</v>
      </c>
      <c r="E19" s="4">
        <f t="shared" si="4"/>
        <v>4</v>
      </c>
      <c r="F19" s="13">
        <v>53</v>
      </c>
      <c r="G19" s="4">
        <f t="shared" si="5"/>
        <v>57</v>
      </c>
      <c r="H19" s="4">
        <f t="shared" si="6"/>
        <v>4</v>
      </c>
      <c r="I19" s="13"/>
      <c r="J19" s="15" t="str">
        <f t="shared" si="7"/>
        <v/>
      </c>
      <c r="K19" s="4">
        <f t="shared" si="8"/>
        <v>4</v>
      </c>
      <c r="L19" s="13">
        <v>54</v>
      </c>
      <c r="M19" s="4">
        <f t="shared" si="9"/>
        <v>58</v>
      </c>
      <c r="N19" s="4">
        <f t="shared" si="10"/>
        <v>4</v>
      </c>
      <c r="O19" s="3" t="str">
        <f t="shared" si="0"/>
        <v>Hillard, Rodger</v>
      </c>
      <c r="P19" s="13"/>
      <c r="Q19" s="4" t="str">
        <f t="shared" si="11"/>
        <v/>
      </c>
      <c r="R19" s="4">
        <f t="shared" si="12"/>
        <v>4</v>
      </c>
      <c r="S19" s="13">
        <v>57</v>
      </c>
      <c r="T19" s="4">
        <f t="shared" si="13"/>
        <v>61</v>
      </c>
      <c r="U19" s="4">
        <f t="shared" si="14"/>
        <v>3.2</v>
      </c>
      <c r="V19" s="17"/>
      <c r="W19" s="18"/>
      <c r="AB19" t="str">
        <f t="shared" si="1"/>
        <v>Hillard, Rodger</v>
      </c>
      <c r="AC19" s="5">
        <f t="shared" si="2"/>
        <v>3.2</v>
      </c>
    </row>
    <row r="20" spans="1:29" ht="15" customHeight="1">
      <c r="A20" s="3" t="s">
        <v>81</v>
      </c>
      <c r="B20" s="2"/>
      <c r="C20" s="13"/>
      <c r="D20" s="13" t="str">
        <f>IF(C20&gt;0,C20," ")</f>
        <v xml:space="preserve"> </v>
      </c>
      <c r="E20" s="4" t="str">
        <f>IF(C20&gt;0,(ROUND(58-AVERAGE(C20),0)*0.8),"")</f>
        <v/>
      </c>
      <c r="F20" s="13"/>
      <c r="G20" s="4" t="str">
        <f>IF(F20&gt;0,F20+E20,"")</f>
        <v/>
      </c>
      <c r="H20" s="4" t="str">
        <f>IF(C20+F20&gt;0,(ROUND(58-AVERAGE(C20,F20),0)*0.8),"")</f>
        <v/>
      </c>
      <c r="I20" s="13"/>
      <c r="J20" s="4" t="str">
        <f>IF(I20&gt;0,H20+I20,"")</f>
        <v/>
      </c>
      <c r="K20" s="4" t="str">
        <f>IF(C20+F20+I20&gt;0,(ROUND(58-AVERAGE(C20,F20,I20),0)*0.8),"")</f>
        <v/>
      </c>
      <c r="L20" s="13"/>
      <c r="M20" s="4" t="str">
        <f>IF(L20&gt;0,K20+L20,"")</f>
        <v/>
      </c>
      <c r="N20" s="4" t="str">
        <f>IF(C20+F20+I20+L20&gt;0,(ROUND(58-AVERAGE(C20,F20,I20,L20),0)*0.8),"")</f>
        <v/>
      </c>
      <c r="O20" s="3" t="str">
        <f>IF(A20&gt;"",A20,"")</f>
        <v>Hood, Adam</v>
      </c>
      <c r="P20" s="13">
        <v>61</v>
      </c>
      <c r="Q20" s="4" t="e">
        <f>IF(P20&gt;0,P20+N20,"")</f>
        <v>#VALUE!</v>
      </c>
      <c r="R20" s="4">
        <f>IF(C20+F20+I20+L20+P20&gt;0,(ROUND(58-AVERAGE(C20,F20,I20,L20,P20),0)*0.8),"")</f>
        <v>-2.4000000000000004</v>
      </c>
      <c r="S20" s="13"/>
      <c r="T20" s="4" t="str">
        <f>IF(S20&gt;0,R20+S20,"")</f>
        <v/>
      </c>
      <c r="U20" s="4">
        <f>IF(C20+F20+I20+L20+P20+S20&gt;0,(ROUND(58-AVERAGE(C20,F20,I20,L20,P20,S20),0)*0.8),"")</f>
        <v>-2.4000000000000004</v>
      </c>
      <c r="V20" s="17"/>
      <c r="W20" s="18"/>
      <c r="AB20" t="str">
        <f>A20</f>
        <v>Hood, Adam</v>
      </c>
      <c r="AC20" s="5">
        <f>U20</f>
        <v>-2.4000000000000004</v>
      </c>
    </row>
    <row r="21" spans="1:29" ht="15" customHeight="1">
      <c r="A21" s="3" t="s">
        <v>38</v>
      </c>
      <c r="B21" s="2" t="s">
        <v>66</v>
      </c>
      <c r="C21" s="13">
        <v>58</v>
      </c>
      <c r="D21" s="13">
        <f t="shared" si="3"/>
        <v>58</v>
      </c>
      <c r="E21" s="4">
        <f t="shared" si="4"/>
        <v>0</v>
      </c>
      <c r="F21" s="13">
        <v>59</v>
      </c>
      <c r="G21" s="4">
        <f t="shared" si="5"/>
        <v>59</v>
      </c>
      <c r="H21" s="4">
        <f t="shared" si="6"/>
        <v>-0.8</v>
      </c>
      <c r="I21" s="13"/>
      <c r="J21" s="15" t="str">
        <f t="shared" si="7"/>
        <v/>
      </c>
      <c r="K21" s="4">
        <f t="shared" si="8"/>
        <v>-0.8</v>
      </c>
      <c r="L21" s="13"/>
      <c r="M21" s="4" t="str">
        <f t="shared" si="9"/>
        <v/>
      </c>
      <c r="N21" s="4">
        <f t="shared" si="10"/>
        <v>-0.8</v>
      </c>
      <c r="O21" s="3" t="str">
        <f t="shared" si="0"/>
        <v>Huff, Bob</v>
      </c>
      <c r="P21" s="13"/>
      <c r="Q21" s="4" t="str">
        <f t="shared" si="11"/>
        <v/>
      </c>
      <c r="R21" s="4">
        <f t="shared" si="12"/>
        <v>-0.8</v>
      </c>
      <c r="S21" s="13"/>
      <c r="T21" s="4" t="str">
        <f t="shared" si="13"/>
        <v/>
      </c>
      <c r="U21" s="4">
        <f t="shared" si="14"/>
        <v>-0.8</v>
      </c>
      <c r="V21" s="17"/>
      <c r="W21" s="18"/>
      <c r="AB21" t="str">
        <f t="shared" si="1"/>
        <v>Huff, Bob</v>
      </c>
      <c r="AC21" s="5">
        <f t="shared" si="2"/>
        <v>-0.8</v>
      </c>
    </row>
    <row r="22" spans="1:29" ht="15" customHeight="1">
      <c r="A22" s="3" t="s">
        <v>77</v>
      </c>
      <c r="B22" s="2"/>
      <c r="C22" s="13"/>
      <c r="D22" s="13" t="str">
        <f t="shared" ref="D22:D23" si="47">IF(C22&gt;0,C22," ")</f>
        <v xml:space="preserve"> </v>
      </c>
      <c r="E22" s="4" t="str">
        <f t="shared" ref="E22:E23" si="48">IF(C22&gt;0,(ROUND(58-AVERAGE(C22),0)*0.8),"")</f>
        <v/>
      </c>
      <c r="F22" s="13"/>
      <c r="G22" s="4" t="str">
        <f t="shared" ref="G22:G23" si="49">IF(F22&gt;0,F22+E22,"")</f>
        <v/>
      </c>
      <c r="H22" s="4" t="str">
        <f t="shared" ref="H22:H23" si="50">IF(C22+F22&gt;0,(ROUND(58-AVERAGE(C22,F22),0)*0.8),"")</f>
        <v/>
      </c>
      <c r="I22" s="13"/>
      <c r="J22" s="4" t="str">
        <f t="shared" ref="J22:J23" si="51">IF(I22&gt;0,H22+I22,"")</f>
        <v/>
      </c>
      <c r="K22" s="4" t="str">
        <f t="shared" ref="K22:K23" si="52">IF(C22+F22+I22&gt;0,(ROUND(58-AVERAGE(C22,F22,I22),0)*0.8),"")</f>
        <v/>
      </c>
      <c r="L22" s="13">
        <v>58</v>
      </c>
      <c r="M22" s="4" t="e">
        <f t="shared" ref="M22:M23" si="53">IF(L22&gt;0,K22+L22,"")</f>
        <v>#VALUE!</v>
      </c>
      <c r="N22" s="4">
        <f t="shared" ref="N22:N23" si="54">IF(C22+F22+I22+L22&gt;0,(ROUND(58-AVERAGE(C22,F22,I22,L22),0)*0.8),"")</f>
        <v>0</v>
      </c>
      <c r="O22" s="3" t="str">
        <f t="shared" ref="O22:O23" si="55">IF(A22&gt;"",A22,"")</f>
        <v>Kirkpatrick, Ricky</v>
      </c>
      <c r="P22" s="13"/>
      <c r="Q22" s="4" t="str">
        <f t="shared" ref="Q22:Q23" si="56">IF(P22&gt;0,P22+N22,"")</f>
        <v/>
      </c>
      <c r="R22" s="4">
        <f t="shared" ref="R22:R23" si="57">IF(C22+F22+I22+L22+P22&gt;0,(ROUND(58-AVERAGE(C22,F22,I22,L22,P22),0)*0.8),"")</f>
        <v>0</v>
      </c>
      <c r="S22" s="13">
        <v>54</v>
      </c>
      <c r="T22" s="26">
        <f t="shared" ref="T22:T23" si="58">IF(S22&gt;0,R22+S22,"")</f>
        <v>54</v>
      </c>
      <c r="U22" s="4">
        <f t="shared" ref="U22:U23" si="59">IF(C22+F22+I22+L22+P22+S22&gt;0,(ROUND(58-AVERAGE(C22,F22,I22,L22,P22,S22),0)*0.8),"")</f>
        <v>1.6</v>
      </c>
      <c r="V22" s="17"/>
      <c r="W22" s="18"/>
      <c r="AB22" t="str">
        <f>A22</f>
        <v>Kirkpatrick, Ricky</v>
      </c>
      <c r="AC22" s="5">
        <f>U22</f>
        <v>1.6</v>
      </c>
    </row>
    <row r="23" spans="1:29" ht="15" customHeight="1">
      <c r="A23" s="3" t="s">
        <v>78</v>
      </c>
      <c r="B23" s="2"/>
      <c r="C23" s="13"/>
      <c r="D23" s="13" t="str">
        <f t="shared" si="47"/>
        <v xml:space="preserve"> </v>
      </c>
      <c r="E23" s="4" t="str">
        <f t="shared" si="48"/>
        <v/>
      </c>
      <c r="F23" s="13"/>
      <c r="G23" s="4" t="str">
        <f t="shared" si="49"/>
        <v/>
      </c>
      <c r="H23" s="4" t="str">
        <f t="shared" si="50"/>
        <v/>
      </c>
      <c r="I23" s="13"/>
      <c r="J23" s="4" t="str">
        <f t="shared" si="51"/>
        <v/>
      </c>
      <c r="K23" s="4" t="str">
        <f t="shared" si="52"/>
        <v/>
      </c>
      <c r="L23" s="13">
        <v>66</v>
      </c>
      <c r="M23" s="4" t="e">
        <f t="shared" si="53"/>
        <v>#VALUE!</v>
      </c>
      <c r="N23" s="4">
        <f t="shared" si="54"/>
        <v>-6.4</v>
      </c>
      <c r="O23" s="3" t="str">
        <f t="shared" si="55"/>
        <v>Kirkpatrick, Tanner</v>
      </c>
      <c r="P23" s="13"/>
      <c r="Q23" s="4" t="str">
        <f t="shared" si="56"/>
        <v/>
      </c>
      <c r="R23" s="4">
        <f t="shared" si="57"/>
        <v>-6.4</v>
      </c>
      <c r="S23" s="13">
        <v>67</v>
      </c>
      <c r="T23" s="4">
        <f t="shared" si="58"/>
        <v>60.6</v>
      </c>
      <c r="U23" s="4">
        <f t="shared" si="59"/>
        <v>-7.2</v>
      </c>
      <c r="V23" s="17"/>
      <c r="W23" s="18"/>
      <c r="AB23" t="str">
        <f>A23</f>
        <v>Kirkpatrick, Tanner</v>
      </c>
      <c r="AC23" s="5">
        <f>U23</f>
        <v>-7.2</v>
      </c>
    </row>
    <row r="24" spans="1:29" ht="15" customHeight="1">
      <c r="A24" s="3" t="s">
        <v>39</v>
      </c>
      <c r="B24" s="2" t="s">
        <v>66</v>
      </c>
      <c r="C24" s="13">
        <v>56</v>
      </c>
      <c r="D24" s="13">
        <f>IF(C24&gt;0,C24," ")</f>
        <v>56</v>
      </c>
      <c r="E24" s="4">
        <f>IF(C24&gt;0,(ROUND(58-AVERAGE(C24),0)*0.8),"")</f>
        <v>1.6</v>
      </c>
      <c r="F24" s="13">
        <v>51</v>
      </c>
      <c r="G24" s="25">
        <f>IF(F24&gt;0,F24+E24,"")</f>
        <v>52.6</v>
      </c>
      <c r="H24" s="4">
        <f>IF(C24+F24&gt;0,(ROUND(58-AVERAGE(C24,F24),0)*0.8),"")</f>
        <v>4</v>
      </c>
      <c r="I24" s="13">
        <v>54</v>
      </c>
      <c r="J24" s="4">
        <f>IF(I24&gt;0,H24+I24,"")</f>
        <v>58</v>
      </c>
      <c r="K24" s="4">
        <f>IF(C24+F24+I24&gt;0,(ROUND(58-AVERAGE(C24,F24,I24),0)*0.8),"")</f>
        <v>3.2</v>
      </c>
      <c r="L24" s="13">
        <v>52</v>
      </c>
      <c r="M24" s="4">
        <f>IF(L24&gt;0,K24+L24,"")</f>
        <v>55.2</v>
      </c>
      <c r="N24" s="4">
        <f>IF(C24+F24+I24+L24&gt;0,(ROUND(58-AVERAGE(C24,F24,I24,L24),0)*0.8),"")</f>
        <v>4</v>
      </c>
      <c r="O24" s="3" t="str">
        <f>IF(A24&gt;"",A24,"")</f>
        <v>Martin, Michael</v>
      </c>
      <c r="P24" s="13">
        <v>59</v>
      </c>
      <c r="Q24" s="4">
        <f>IF(P24&gt;0,P24+N24,"")</f>
        <v>63</v>
      </c>
      <c r="R24" s="4">
        <f>IF(C24+F24+I24+L24+P24&gt;0,(ROUND(58-AVERAGE(C24,F24,I24,L24,P24),0)*0.8),"")</f>
        <v>3.2</v>
      </c>
      <c r="S24" s="13">
        <v>57</v>
      </c>
      <c r="T24" s="4">
        <f>IF(S24&gt;0,R24+S24,"")</f>
        <v>60.2</v>
      </c>
      <c r="U24" s="4">
        <f>IF(C24+F24+I24+L24+P24+S24&gt;0,(ROUND(58-AVERAGE(C24,F24,I24,L24,P24,S24),0)*0.8),"")</f>
        <v>2.4000000000000004</v>
      </c>
      <c r="V24" s="17"/>
      <c r="W24" s="18"/>
      <c r="AB24" t="str">
        <f t="shared" si="1"/>
        <v>Martin, Michael</v>
      </c>
      <c r="AC24" s="5">
        <f t="shared" si="2"/>
        <v>2.4000000000000004</v>
      </c>
    </row>
    <row r="25" spans="1:29" ht="15" customHeight="1">
      <c r="A25" s="3" t="s">
        <v>72</v>
      </c>
      <c r="B25" s="2" t="s">
        <v>66</v>
      </c>
      <c r="C25" s="13">
        <v>57</v>
      </c>
      <c r="D25" s="13">
        <f t="shared" si="3"/>
        <v>57</v>
      </c>
      <c r="E25" s="4">
        <f t="shared" si="4"/>
        <v>0.8</v>
      </c>
      <c r="F25" s="13">
        <v>59</v>
      </c>
      <c r="G25" s="4">
        <f t="shared" si="5"/>
        <v>59.8</v>
      </c>
      <c r="H25" s="4">
        <f t="shared" si="6"/>
        <v>0</v>
      </c>
      <c r="I25" s="13">
        <v>62</v>
      </c>
      <c r="J25" s="4">
        <f t="shared" si="7"/>
        <v>62</v>
      </c>
      <c r="K25" s="4">
        <f t="shared" si="8"/>
        <v>-0.8</v>
      </c>
      <c r="L25" s="13">
        <v>58</v>
      </c>
      <c r="M25" s="4">
        <f t="shared" si="9"/>
        <v>57.2</v>
      </c>
      <c r="N25" s="4">
        <f t="shared" si="10"/>
        <v>-0.8</v>
      </c>
      <c r="O25" s="3" t="str">
        <f t="shared" si="0"/>
        <v>Masters, Daniel</v>
      </c>
      <c r="P25" s="13">
        <v>55</v>
      </c>
      <c r="Q25" s="24">
        <f t="shared" si="11"/>
        <v>54.2</v>
      </c>
      <c r="R25" s="4">
        <f t="shared" si="12"/>
        <v>0</v>
      </c>
      <c r="S25" s="13"/>
      <c r="T25" s="4" t="str">
        <f t="shared" si="13"/>
        <v/>
      </c>
      <c r="U25" s="4">
        <f t="shared" si="14"/>
        <v>0</v>
      </c>
      <c r="V25" s="17"/>
      <c r="W25" s="18"/>
      <c r="AB25" t="str">
        <f t="shared" si="1"/>
        <v>Masters, Daniel</v>
      </c>
      <c r="AC25" s="5">
        <f t="shared" si="2"/>
        <v>0</v>
      </c>
    </row>
    <row r="26" spans="1:29" ht="15" customHeight="1">
      <c r="A26" s="3" t="s">
        <v>12</v>
      </c>
      <c r="B26" s="2" t="s">
        <v>66</v>
      </c>
      <c r="C26" s="13">
        <v>59</v>
      </c>
      <c r="D26" s="13">
        <f t="shared" si="3"/>
        <v>59</v>
      </c>
      <c r="E26" s="4">
        <f t="shared" si="4"/>
        <v>-0.8</v>
      </c>
      <c r="F26" s="13">
        <v>62</v>
      </c>
      <c r="G26" s="4">
        <f t="shared" si="5"/>
        <v>61.2</v>
      </c>
      <c r="H26" s="4">
        <f t="shared" si="6"/>
        <v>-2.4000000000000004</v>
      </c>
      <c r="I26" s="13">
        <v>60</v>
      </c>
      <c r="J26" s="4">
        <f t="shared" si="7"/>
        <v>57.6</v>
      </c>
      <c r="K26" s="4">
        <f t="shared" si="8"/>
        <v>-1.6</v>
      </c>
      <c r="L26" s="13">
        <v>58</v>
      </c>
      <c r="M26" s="4">
        <f t="shared" si="9"/>
        <v>56.4</v>
      </c>
      <c r="N26" s="4">
        <f t="shared" si="10"/>
        <v>-1.6</v>
      </c>
      <c r="O26" s="3" t="str">
        <f t="shared" ref="O26" si="60">A26</f>
        <v>Miller, Allen</v>
      </c>
      <c r="P26" s="13"/>
      <c r="Q26" s="4" t="str">
        <f t="shared" si="11"/>
        <v/>
      </c>
      <c r="R26" s="4">
        <f t="shared" si="12"/>
        <v>-1.6</v>
      </c>
      <c r="S26" s="13">
        <v>64</v>
      </c>
      <c r="T26" s="4">
        <f t="shared" si="13"/>
        <v>62.4</v>
      </c>
      <c r="U26" s="4">
        <f t="shared" si="14"/>
        <v>-2.4000000000000004</v>
      </c>
      <c r="V26" s="17"/>
      <c r="W26" s="18"/>
      <c r="AB26" t="str">
        <f t="shared" si="1"/>
        <v>Miller, Allen</v>
      </c>
      <c r="AC26" s="5">
        <f t="shared" si="2"/>
        <v>-2.4000000000000004</v>
      </c>
    </row>
    <row r="27" spans="1:29" ht="15" customHeight="1">
      <c r="A27" s="3" t="s">
        <v>8</v>
      </c>
      <c r="B27" s="2" t="s">
        <v>66</v>
      </c>
      <c r="C27" s="13"/>
      <c r="D27" s="13" t="str">
        <f>IF(C27&gt;0,C27," ")</f>
        <v xml:space="preserve"> </v>
      </c>
      <c r="E27" s="4" t="str">
        <f>IF(C27&gt;0,(ROUND(58-AVERAGE(C27),0)*0.8),"")</f>
        <v/>
      </c>
      <c r="F27" s="13"/>
      <c r="G27" s="4" t="str">
        <f>IF(F27&gt;0,F27+E27,"")</f>
        <v/>
      </c>
      <c r="H27" s="4" t="str">
        <f>IF(C27+F27&gt;0,(ROUND(58-AVERAGE(C27,F27),0)*0.8),"")</f>
        <v/>
      </c>
      <c r="I27" s="13">
        <v>64</v>
      </c>
      <c r="J27" s="4" t="e">
        <f>IF(I27&gt;0,H27+I27,"")</f>
        <v>#VALUE!</v>
      </c>
      <c r="K27" s="4">
        <f>IF(C27+F27+I27&gt;0,(ROUND(58-AVERAGE(C27,F27,I27),0)*0.8),"")</f>
        <v>-4.8000000000000007</v>
      </c>
      <c r="L27" s="13"/>
      <c r="M27" s="4" t="str">
        <f>IF(L27&gt;0,K27+L27,"")</f>
        <v/>
      </c>
      <c r="N27" s="4">
        <f>IF(C27+F27+I27+L27&gt;0,(ROUND(58-AVERAGE(C27,F27,I27,L27),0)*0.8),"")</f>
        <v>-4.8000000000000007</v>
      </c>
      <c r="O27" s="3" t="str">
        <f t="shared" ref="O27" si="61">IF(A27&gt;"",A27,"")</f>
        <v>Pinkston, Matthew</v>
      </c>
      <c r="P27" s="13"/>
      <c r="Q27" s="4" t="str">
        <f>IF(P27&gt;0,P27+N27,"")</f>
        <v/>
      </c>
      <c r="R27" s="4">
        <f>IF(C27+F27+I27+L27+P27&gt;0,(ROUND(58-AVERAGE(C27,F27,I27,L27,P27),0)*0.8),"")</f>
        <v>-4.8000000000000007</v>
      </c>
      <c r="S27" s="13">
        <v>56</v>
      </c>
      <c r="T27" s="24">
        <f>IF(S27&gt;0,R27+S27,"")</f>
        <v>51.2</v>
      </c>
      <c r="U27" s="4">
        <f>IF(C27+F27+I27+L27+P27+S27&gt;0,(ROUND(58-AVERAGE(C27,F27,I27,L27,P27,S27),0)*0.8),"")</f>
        <v>-1.6</v>
      </c>
      <c r="V27" s="17"/>
      <c r="W27" s="18"/>
      <c r="AB27" t="str">
        <f t="shared" si="1"/>
        <v>Pinkston, Matthew</v>
      </c>
      <c r="AC27" s="5">
        <f t="shared" si="2"/>
        <v>-1.6</v>
      </c>
    </row>
    <row r="28" spans="1:29" ht="15" customHeight="1">
      <c r="A28" s="3" t="s">
        <v>71</v>
      </c>
      <c r="B28" s="2" t="s">
        <v>66</v>
      </c>
      <c r="C28" s="13"/>
      <c r="D28" s="13" t="str">
        <f t="shared" si="3"/>
        <v xml:space="preserve"> </v>
      </c>
      <c r="E28" s="4" t="str">
        <f t="shared" si="4"/>
        <v/>
      </c>
      <c r="F28" s="13">
        <v>66</v>
      </c>
      <c r="G28" s="4" t="e">
        <f t="shared" si="5"/>
        <v>#VALUE!</v>
      </c>
      <c r="H28" s="4">
        <f t="shared" si="6"/>
        <v>-6.4</v>
      </c>
      <c r="I28" s="13">
        <v>66</v>
      </c>
      <c r="J28" s="4">
        <f t="shared" si="7"/>
        <v>59.6</v>
      </c>
      <c r="K28" s="4">
        <f t="shared" si="8"/>
        <v>-6.4</v>
      </c>
      <c r="L28" s="13"/>
      <c r="M28" s="4" t="str">
        <f t="shared" si="9"/>
        <v/>
      </c>
      <c r="N28" s="4">
        <f t="shared" si="10"/>
        <v>-6.4</v>
      </c>
      <c r="O28" s="3" t="str">
        <f t="shared" si="0"/>
        <v>Raisor, Darryl</v>
      </c>
      <c r="P28" s="13">
        <v>66</v>
      </c>
      <c r="Q28" s="4">
        <f t="shared" si="11"/>
        <v>59.6</v>
      </c>
      <c r="R28" s="4">
        <f t="shared" si="12"/>
        <v>-6.4</v>
      </c>
      <c r="S28" s="13">
        <v>64</v>
      </c>
      <c r="T28" s="4">
        <f t="shared" si="13"/>
        <v>57.6</v>
      </c>
      <c r="U28" s="4">
        <f t="shared" si="14"/>
        <v>-6.4</v>
      </c>
      <c r="V28" s="17"/>
      <c r="W28" s="18"/>
      <c r="AB28" t="str">
        <f t="shared" si="1"/>
        <v>Raisor, Darryl</v>
      </c>
      <c r="AC28" s="5">
        <f t="shared" si="2"/>
        <v>-6.4</v>
      </c>
    </row>
    <row r="29" spans="1:29" ht="15" customHeight="1">
      <c r="A29" s="3" t="s">
        <v>69</v>
      </c>
      <c r="B29" s="2" t="s">
        <v>70</v>
      </c>
      <c r="C29" s="13">
        <v>69</v>
      </c>
      <c r="D29" s="13">
        <f t="shared" si="3"/>
        <v>69</v>
      </c>
      <c r="E29" s="4">
        <f t="shared" si="4"/>
        <v>-8.8000000000000007</v>
      </c>
      <c r="F29" s="13"/>
      <c r="G29" s="4" t="str">
        <f t="shared" si="5"/>
        <v/>
      </c>
      <c r="H29" s="4">
        <f t="shared" si="6"/>
        <v>-8.8000000000000007</v>
      </c>
      <c r="I29" s="13"/>
      <c r="J29" s="4" t="str">
        <f t="shared" si="7"/>
        <v/>
      </c>
      <c r="K29" s="4">
        <f t="shared" si="8"/>
        <v>-8.8000000000000007</v>
      </c>
      <c r="L29" s="13"/>
      <c r="M29" s="4" t="str">
        <f t="shared" si="9"/>
        <v/>
      </c>
      <c r="N29" s="4">
        <f t="shared" si="10"/>
        <v>-8.8000000000000007</v>
      </c>
      <c r="O29" s="3" t="str">
        <f t="shared" si="0"/>
        <v>Raisor, Quinton</v>
      </c>
      <c r="P29" s="13"/>
      <c r="Q29" s="4" t="str">
        <f t="shared" si="11"/>
        <v/>
      </c>
      <c r="R29" s="4">
        <f t="shared" si="12"/>
        <v>-8.8000000000000007</v>
      </c>
      <c r="S29" s="13"/>
      <c r="T29" s="4" t="str">
        <f t="shared" si="13"/>
        <v/>
      </c>
      <c r="U29" s="4">
        <f t="shared" si="14"/>
        <v>-8.8000000000000007</v>
      </c>
      <c r="V29" s="17"/>
      <c r="W29" s="18"/>
      <c r="AB29" t="str">
        <f t="shared" si="1"/>
        <v>Raisor, Quinton</v>
      </c>
      <c r="AC29" s="5">
        <f t="shared" si="2"/>
        <v>-8.8000000000000007</v>
      </c>
    </row>
    <row r="30" spans="1:29" ht="15" customHeight="1">
      <c r="A30" s="3" t="s">
        <v>2</v>
      </c>
      <c r="B30" s="2" t="s">
        <v>66</v>
      </c>
      <c r="C30" s="13">
        <v>61</v>
      </c>
      <c r="D30" s="13">
        <f>IF(C30&gt;0,C30," ")</f>
        <v>61</v>
      </c>
      <c r="E30" s="4">
        <f>IF(C30&gt;0,(ROUND(58-AVERAGE(C30),0)*0.8),"")</f>
        <v>-2.4000000000000004</v>
      </c>
      <c r="F30" s="13">
        <v>59</v>
      </c>
      <c r="G30" s="4">
        <f>IF(F30&gt;0,F30+E30,"")</f>
        <v>56.6</v>
      </c>
      <c r="H30" s="4">
        <f>IF(C30+F30&gt;0,(ROUND(58-AVERAGE(C30,F30),0)*0.8),"")</f>
        <v>-1.6</v>
      </c>
      <c r="I30" s="13">
        <v>64</v>
      </c>
      <c r="J30" s="4">
        <f>IF(I30&gt;0,H30+I30,"")</f>
        <v>62.4</v>
      </c>
      <c r="K30" s="4">
        <f>IF(C30+F30+I30&gt;0,(ROUND(58-AVERAGE(C30,F30,I30),0)*0.8),"")</f>
        <v>-2.4000000000000004</v>
      </c>
      <c r="L30" s="13"/>
      <c r="M30" s="4" t="str">
        <f>IF(L30&gt;0,K30+L30,"")</f>
        <v/>
      </c>
      <c r="N30" s="4">
        <f>IF(C30+F30+I30+L30&gt;0,(ROUND(58-AVERAGE(C30,F30,I30,L30),0)*0.8),"")</f>
        <v>-2.4000000000000004</v>
      </c>
      <c r="O30" s="3" t="str">
        <f>IF(A30&gt;"",A30,"")</f>
        <v>Richardson, Rex</v>
      </c>
      <c r="P30" s="13">
        <v>59</v>
      </c>
      <c r="Q30" s="4">
        <f>IF(P30&gt;0,P30+N30,"")</f>
        <v>56.6</v>
      </c>
      <c r="R30" s="4">
        <f>IF(C30+F30+I30+L30+P30&gt;0,(ROUND(58-AVERAGE(C30,F30,I30,L30,P30),0)*0.8),"")</f>
        <v>-2.4000000000000004</v>
      </c>
      <c r="S30" s="13">
        <v>60</v>
      </c>
      <c r="T30" s="4">
        <f>IF(S30&gt;0,R30+S30,"")</f>
        <v>57.6</v>
      </c>
      <c r="U30" s="4">
        <f>IF(C30+F30+I30+L30+P30+S30&gt;0,(ROUND(58-AVERAGE(C30,F30,I30,L30,P30,S30),0)*0.8),"")</f>
        <v>-2.4000000000000004</v>
      </c>
      <c r="V30" s="17"/>
      <c r="W30" s="18"/>
      <c r="AB30" t="str">
        <f t="shared" si="1"/>
        <v>Richardson, Rex</v>
      </c>
      <c r="AC30" s="5">
        <f t="shared" si="2"/>
        <v>-2.4000000000000004</v>
      </c>
    </row>
    <row r="31" spans="1:29" ht="15" customHeight="1">
      <c r="A31" s="3" t="s">
        <v>20</v>
      </c>
      <c r="B31" s="2" t="s">
        <v>66</v>
      </c>
      <c r="C31" s="13">
        <v>56</v>
      </c>
      <c r="D31" s="13">
        <f t="shared" si="3"/>
        <v>56</v>
      </c>
      <c r="E31" s="4">
        <f t="shared" si="4"/>
        <v>1.6</v>
      </c>
      <c r="F31" s="13"/>
      <c r="G31" s="4" t="str">
        <f t="shared" si="5"/>
        <v/>
      </c>
      <c r="H31" s="4">
        <f t="shared" si="6"/>
        <v>1.6</v>
      </c>
      <c r="I31" s="13"/>
      <c r="J31" s="4" t="str">
        <f t="shared" si="7"/>
        <v/>
      </c>
      <c r="K31" s="4">
        <f t="shared" si="8"/>
        <v>1.6</v>
      </c>
      <c r="L31" s="13"/>
      <c r="M31" s="4" t="str">
        <f t="shared" si="9"/>
        <v/>
      </c>
      <c r="N31" s="4">
        <f t="shared" si="10"/>
        <v>1.6</v>
      </c>
      <c r="O31" s="3" t="str">
        <f t="shared" ref="O31" si="62">A31</f>
        <v>Rollins, Darryl</v>
      </c>
      <c r="P31" s="13"/>
      <c r="Q31" s="4" t="str">
        <f t="shared" si="11"/>
        <v/>
      </c>
      <c r="R31" s="4">
        <f t="shared" si="12"/>
        <v>1.6</v>
      </c>
      <c r="S31" s="13"/>
      <c r="T31" s="4" t="str">
        <f t="shared" si="13"/>
        <v/>
      </c>
      <c r="U31" s="4">
        <f t="shared" si="14"/>
        <v>1.6</v>
      </c>
      <c r="V31" s="17"/>
      <c r="W31" s="18"/>
      <c r="AB31" t="str">
        <f t="shared" si="1"/>
        <v>Rollins, Darryl</v>
      </c>
      <c r="AC31" s="5">
        <f t="shared" si="2"/>
        <v>1.6</v>
      </c>
    </row>
    <row r="32" spans="1:29" ht="15" customHeight="1">
      <c r="A32" s="3" t="s">
        <v>73</v>
      </c>
      <c r="B32" s="2" t="s">
        <v>66</v>
      </c>
      <c r="C32" s="13">
        <v>54</v>
      </c>
      <c r="D32" s="13">
        <f>IF(C32&gt;0,C32," ")</f>
        <v>54</v>
      </c>
      <c r="E32" s="4">
        <f>IF(C32&gt;0,(ROUND(58-AVERAGE(C32),0)*0.8),"")</f>
        <v>3.2</v>
      </c>
      <c r="F32" s="13"/>
      <c r="G32" s="4" t="str">
        <f>IF(F32&gt;0,F32+E32,"")</f>
        <v/>
      </c>
      <c r="H32" s="4">
        <f>IF(C32+F32&gt;0,(ROUND(58-AVERAGE(C32,F32),0)*0.8),"")</f>
        <v>3.2</v>
      </c>
      <c r="I32" s="13"/>
      <c r="J32" s="4" t="str">
        <f>IF(I32&gt;0,H32+I32,"")</f>
        <v/>
      </c>
      <c r="K32" s="4">
        <f>IF(C32+F32+I32&gt;0,(ROUND(58-AVERAGE(C32,F32,I32),0)*0.8),"")</f>
        <v>3.2</v>
      </c>
      <c r="L32" s="13">
        <v>50</v>
      </c>
      <c r="M32" s="25">
        <f>IF(L32&gt;0,K32+L32,"")</f>
        <v>53.2</v>
      </c>
      <c r="N32" s="4">
        <f>IF(C32+F32+I32+L32&gt;0,(ROUND(58-AVERAGE(C32,F32,I32,L32),0)*0.8),"")</f>
        <v>4.8000000000000007</v>
      </c>
      <c r="O32" s="3" t="str">
        <f>IF(A32&gt;"",A32,"")</f>
        <v>Snapp, Zach</v>
      </c>
      <c r="P32" s="13"/>
      <c r="Q32" s="4" t="str">
        <f>IF(P32&gt;0,P32+N32,"")</f>
        <v/>
      </c>
      <c r="R32" s="4">
        <f>IF(C32+F32+I32+L32+P32&gt;0,(ROUND(58-AVERAGE(C32,F32,I32,L32,P32),0)*0.8),"")</f>
        <v>4.8000000000000007</v>
      </c>
      <c r="S32" s="13"/>
      <c r="T32" s="4" t="str">
        <f>IF(S32&gt;0,R32+S32,"")</f>
        <v/>
      </c>
      <c r="U32" s="4">
        <f>IF(C32+F32+I32+L32+P32+S32&gt;0,(ROUND(58-AVERAGE(C32,F32,I32,L32,P32,S32),0)*0.8),"")</f>
        <v>4.8000000000000007</v>
      </c>
      <c r="V32" s="17"/>
      <c r="W32" s="18"/>
      <c r="AB32" t="str">
        <f>A32</f>
        <v>Snapp, Zach</v>
      </c>
      <c r="AC32" s="5">
        <f>U32</f>
        <v>4.8000000000000007</v>
      </c>
    </row>
    <row r="33" spans="1:29" ht="15" customHeight="1">
      <c r="A33" s="3" t="s">
        <v>7</v>
      </c>
      <c r="B33" s="2" t="s">
        <v>66</v>
      </c>
      <c r="C33" s="13">
        <v>50</v>
      </c>
      <c r="D33" s="21">
        <f t="shared" si="3"/>
        <v>50</v>
      </c>
      <c r="E33" s="4">
        <f t="shared" si="4"/>
        <v>6.4</v>
      </c>
      <c r="F33" s="13">
        <v>47</v>
      </c>
      <c r="G33" s="26">
        <f t="shared" si="5"/>
        <v>53.4</v>
      </c>
      <c r="H33" s="4">
        <f t="shared" si="6"/>
        <v>8</v>
      </c>
      <c r="I33" s="13">
        <v>51</v>
      </c>
      <c r="J33" s="4">
        <f t="shared" si="7"/>
        <v>59</v>
      </c>
      <c r="K33" s="4">
        <f t="shared" si="8"/>
        <v>7.2</v>
      </c>
      <c r="L33" s="13">
        <v>50</v>
      </c>
      <c r="M33" s="4">
        <f t="shared" si="9"/>
        <v>57.2</v>
      </c>
      <c r="N33" s="4">
        <f t="shared" si="10"/>
        <v>7.2</v>
      </c>
      <c r="O33" s="3" t="str">
        <f t="shared" si="0"/>
        <v>Spaulding, Jordan</v>
      </c>
      <c r="P33" s="13">
        <v>50</v>
      </c>
      <c r="Q33" s="4">
        <f t="shared" si="11"/>
        <v>57.2</v>
      </c>
      <c r="R33" s="4">
        <f t="shared" si="12"/>
        <v>6.4</v>
      </c>
      <c r="S33" s="13">
        <v>54</v>
      </c>
      <c r="T33" s="4">
        <f t="shared" si="13"/>
        <v>60.4</v>
      </c>
      <c r="U33" s="4">
        <f t="shared" si="14"/>
        <v>6.4</v>
      </c>
      <c r="V33" s="17"/>
      <c r="W33" s="18"/>
      <c r="AB33" t="str">
        <f t="shared" si="1"/>
        <v>Spaulding, Jordan</v>
      </c>
      <c r="AC33" s="5">
        <f t="shared" si="2"/>
        <v>6.4</v>
      </c>
    </row>
    <row r="34" spans="1:29" ht="15" customHeight="1">
      <c r="A34" s="3" t="s">
        <v>6</v>
      </c>
      <c r="B34" s="2" t="s">
        <v>66</v>
      </c>
      <c r="C34" s="13">
        <v>56</v>
      </c>
      <c r="D34" s="13">
        <f t="shared" si="3"/>
        <v>56</v>
      </c>
      <c r="E34" s="4">
        <f t="shared" si="4"/>
        <v>1.6</v>
      </c>
      <c r="F34" s="13"/>
      <c r="G34" s="4" t="str">
        <f t="shared" si="5"/>
        <v/>
      </c>
      <c r="H34" s="4">
        <f t="shared" si="6"/>
        <v>1.6</v>
      </c>
      <c r="I34" s="13">
        <v>60</v>
      </c>
      <c r="J34" s="4">
        <f t="shared" si="7"/>
        <v>61.6</v>
      </c>
      <c r="K34" s="4">
        <f t="shared" si="8"/>
        <v>0</v>
      </c>
      <c r="L34" s="13">
        <v>54</v>
      </c>
      <c r="M34" s="27">
        <f t="shared" si="9"/>
        <v>54</v>
      </c>
      <c r="N34" s="4">
        <f t="shared" si="10"/>
        <v>0.8</v>
      </c>
      <c r="O34" s="3" t="str">
        <f t="shared" si="0"/>
        <v>Spaulding, Ricky</v>
      </c>
      <c r="P34" s="13">
        <v>54</v>
      </c>
      <c r="Q34" s="26">
        <f t="shared" si="11"/>
        <v>54.8</v>
      </c>
      <c r="R34" s="4">
        <f t="shared" si="12"/>
        <v>1.6</v>
      </c>
      <c r="S34" s="13"/>
      <c r="T34" s="4" t="str">
        <f t="shared" si="13"/>
        <v/>
      </c>
      <c r="U34" s="4">
        <f t="shared" si="14"/>
        <v>1.6</v>
      </c>
      <c r="V34" s="17"/>
      <c r="W34" s="18"/>
      <c r="AB34" t="str">
        <f t="shared" si="1"/>
        <v>Spaulding, Ricky</v>
      </c>
      <c r="AC34" s="5">
        <f t="shared" si="2"/>
        <v>1.6</v>
      </c>
    </row>
    <row r="35" spans="1:29" ht="15" customHeight="1">
      <c r="A35" s="3" t="s">
        <v>34</v>
      </c>
      <c r="B35" s="2" t="s">
        <v>66</v>
      </c>
      <c r="C35" s="13">
        <v>70</v>
      </c>
      <c r="D35" s="13">
        <f t="shared" si="3"/>
        <v>70</v>
      </c>
      <c r="E35" s="4">
        <f t="shared" si="4"/>
        <v>-9.6000000000000014</v>
      </c>
      <c r="F35" s="13">
        <v>65</v>
      </c>
      <c r="G35" s="4">
        <f t="shared" si="5"/>
        <v>55.4</v>
      </c>
      <c r="H35" s="4">
        <f t="shared" si="6"/>
        <v>-8</v>
      </c>
      <c r="I35" s="13">
        <v>71</v>
      </c>
      <c r="J35" s="4">
        <f t="shared" si="7"/>
        <v>63</v>
      </c>
      <c r="K35" s="4">
        <f t="shared" si="8"/>
        <v>-8.8000000000000007</v>
      </c>
      <c r="L35" s="13"/>
      <c r="M35" s="4" t="str">
        <f t="shared" si="9"/>
        <v/>
      </c>
      <c r="N35" s="4">
        <f t="shared" si="10"/>
        <v>-8.8000000000000007</v>
      </c>
      <c r="O35" s="3" t="str">
        <f t="shared" si="0"/>
        <v>Stratton, Ben</v>
      </c>
      <c r="P35" s="13">
        <v>73</v>
      </c>
      <c r="Q35" s="4">
        <f t="shared" si="11"/>
        <v>64.2</v>
      </c>
      <c r="R35" s="4">
        <f t="shared" si="12"/>
        <v>-9.6000000000000014</v>
      </c>
      <c r="S35" s="13">
        <v>71</v>
      </c>
      <c r="T35" s="4">
        <f t="shared" si="13"/>
        <v>61.4</v>
      </c>
      <c r="U35" s="4">
        <f t="shared" si="14"/>
        <v>-9.6000000000000014</v>
      </c>
      <c r="V35" s="17"/>
      <c r="W35" s="18"/>
      <c r="AB35" t="str">
        <f t="shared" si="1"/>
        <v>Stratton, Ben</v>
      </c>
      <c r="AC35" s="5">
        <f t="shared" si="2"/>
        <v>-9.6000000000000014</v>
      </c>
    </row>
    <row r="36" spans="1:29" ht="15" customHeight="1">
      <c r="A36" s="3" t="s">
        <v>35</v>
      </c>
      <c r="B36" s="2" t="s">
        <v>66</v>
      </c>
      <c r="C36" s="13"/>
      <c r="D36" s="13" t="str">
        <f t="shared" si="3"/>
        <v xml:space="preserve"> </v>
      </c>
      <c r="E36" s="4" t="str">
        <f t="shared" si="4"/>
        <v/>
      </c>
      <c r="F36" s="13">
        <v>68</v>
      </c>
      <c r="G36" s="4" t="e">
        <f t="shared" si="5"/>
        <v>#VALUE!</v>
      </c>
      <c r="H36" s="4">
        <f t="shared" si="6"/>
        <v>-8</v>
      </c>
      <c r="I36" s="13">
        <v>73</v>
      </c>
      <c r="J36" s="4">
        <f t="shared" si="7"/>
        <v>65</v>
      </c>
      <c r="K36" s="4">
        <f t="shared" si="8"/>
        <v>-10.4</v>
      </c>
      <c r="L36" s="13"/>
      <c r="M36" s="4" t="str">
        <f t="shared" si="9"/>
        <v/>
      </c>
      <c r="N36" s="4">
        <f t="shared" si="10"/>
        <v>-10.4</v>
      </c>
      <c r="O36" s="3" t="str">
        <f t="shared" si="0"/>
        <v>Stratton, MaryEllen</v>
      </c>
      <c r="P36" s="13">
        <v>72</v>
      </c>
      <c r="Q36" s="4">
        <f t="shared" si="11"/>
        <v>61.6</v>
      </c>
      <c r="R36" s="4">
        <f t="shared" si="12"/>
        <v>-10.4</v>
      </c>
      <c r="S36" s="13">
        <v>67</v>
      </c>
      <c r="T36" s="4">
        <f t="shared" si="13"/>
        <v>56.6</v>
      </c>
      <c r="U36" s="4">
        <f t="shared" si="14"/>
        <v>-9.6000000000000014</v>
      </c>
      <c r="V36" s="17"/>
      <c r="W36" s="18"/>
      <c r="AB36" t="str">
        <f t="shared" si="1"/>
        <v>Stratton, MaryEllen</v>
      </c>
      <c r="AC36" s="5">
        <f t="shared" si="2"/>
        <v>-9.6000000000000014</v>
      </c>
    </row>
    <row r="37" spans="1:29" ht="15" customHeight="1">
      <c r="A37" s="3" t="s">
        <v>47</v>
      </c>
      <c r="B37" s="2" t="s">
        <v>66</v>
      </c>
      <c r="C37" s="13">
        <v>62</v>
      </c>
      <c r="D37" s="13">
        <f>IF(C37&gt;0,C37," ")</f>
        <v>62</v>
      </c>
      <c r="E37" s="4">
        <f>IF(C37&gt;0,(ROUND(58-AVERAGE(C37),0)*0.8),"")</f>
        <v>-3.2</v>
      </c>
      <c r="F37" s="13">
        <v>60</v>
      </c>
      <c r="G37" s="4">
        <f>IF(F37&gt;0,F37+E37,"")</f>
        <v>56.8</v>
      </c>
      <c r="H37" s="4">
        <f>IF(C37+F37&gt;0,(ROUND(58-AVERAGE(C37,F37),0)*0.8),"")</f>
        <v>-2.4000000000000004</v>
      </c>
      <c r="I37" s="13">
        <v>70</v>
      </c>
      <c r="J37" s="4">
        <f>IF(I37&gt;0,H37+I37,"")</f>
        <v>67.599999999999994</v>
      </c>
      <c r="K37" s="4">
        <f>IF(C37+F37+I37&gt;0,(ROUND(58-AVERAGE(C37,F37,I37),0)*0.8),"")</f>
        <v>-4.8000000000000007</v>
      </c>
      <c r="L37" s="13">
        <v>61</v>
      </c>
      <c r="M37" s="4">
        <f>IF(L37&gt;0,K37+L37,"")</f>
        <v>56.2</v>
      </c>
      <c r="N37" s="4">
        <f>IF(C37+F37+I37+L37&gt;0,(ROUND(58-AVERAGE(C37,F37,I37,L37),0)*0.8),"")</f>
        <v>-4</v>
      </c>
      <c r="O37" s="3" t="str">
        <f>IF(A37&gt;"",A37,"")</f>
        <v>Tinnell, TJ</v>
      </c>
      <c r="P37" s="13"/>
      <c r="Q37" s="4" t="str">
        <f>IF(P37&gt;0,P37+N37,"")</f>
        <v/>
      </c>
      <c r="R37" s="4">
        <f>IF(C37+F37+I37+L37+P37&gt;0,(ROUND(58-AVERAGE(C37,F37,I37,L37,P37),0)*0.8),"")</f>
        <v>-4</v>
      </c>
      <c r="S37" s="13"/>
      <c r="T37" s="4" t="str">
        <f>IF(S37&gt;0,R37+S37,"")</f>
        <v/>
      </c>
      <c r="U37" s="4">
        <f>IF(C37+F37+I37+L37+P37+S37&gt;0,(ROUND(58-AVERAGE(C37,F37,I37,L37,P37,S37),0)*0.8),"")</f>
        <v>-4</v>
      </c>
      <c r="V37" s="17"/>
      <c r="W37" s="18"/>
      <c r="AB37" t="str">
        <f t="shared" si="1"/>
        <v>Tinnell, TJ</v>
      </c>
      <c r="AC37" s="5">
        <f t="shared" si="2"/>
        <v>-4</v>
      </c>
    </row>
    <row r="38" spans="1:29" ht="15" customHeight="1">
      <c r="A38" s="3" t="s">
        <v>60</v>
      </c>
      <c r="B38" s="2"/>
      <c r="C38" s="13">
        <v>56</v>
      </c>
      <c r="D38" s="13">
        <f>IF(C38&gt;0,C38," ")</f>
        <v>56</v>
      </c>
      <c r="E38" s="4">
        <f>IF(C38&gt;0,(ROUND(58-AVERAGE(C38),0)*0.8),"")</f>
        <v>1.6</v>
      </c>
      <c r="F38" s="13"/>
      <c r="G38" s="4" t="str">
        <f>IF(F38&gt;0,F38+E38,"")</f>
        <v/>
      </c>
      <c r="H38" s="4">
        <f>IF(C38+F38&gt;0,(ROUND(58-AVERAGE(C38,F38),0)*0.8),"")</f>
        <v>1.6</v>
      </c>
      <c r="I38" s="13"/>
      <c r="J38" s="15" t="str">
        <f>IF(I38&gt;0,H38+I38,"")</f>
        <v/>
      </c>
      <c r="K38" s="4">
        <f>IF(C38+F38+I38&gt;0,(ROUND(58-AVERAGE(C38,F38,I38),0)*0.8),"")</f>
        <v>1.6</v>
      </c>
      <c r="L38" s="13"/>
      <c r="M38" s="4" t="str">
        <f>IF(L38&gt;0,K38+L38,"")</f>
        <v/>
      </c>
      <c r="N38" s="4">
        <f>IF(C38+F38+I38+L38&gt;0,(ROUND(58-AVERAGE(C38,F38,I38,L38),0)*0.8),"")</f>
        <v>1.6</v>
      </c>
      <c r="O38" s="3" t="str">
        <f t="shared" ref="O38" si="63">A38</f>
        <v>Trammell, Jacob</v>
      </c>
      <c r="P38" s="13"/>
      <c r="Q38" s="4" t="str">
        <f>IF(P38&gt;0,P38+N38,"")</f>
        <v/>
      </c>
      <c r="R38" s="4">
        <f>IF(C38+F38+I38+L38+P38&gt;0,(ROUND(58-AVERAGE(C38,F38,I38,L38,P38),0)*0.8),"")</f>
        <v>1.6</v>
      </c>
      <c r="S38" s="13"/>
      <c r="T38" s="4" t="str">
        <f>IF(S38&gt;0,R38+S38,"")</f>
        <v/>
      </c>
      <c r="U38" s="4">
        <f>IF(C38+F38+I38+L38+P38+S38&gt;0,(ROUND(58-AVERAGE(C38,F38,I38,L38,P38,S38),0)*0.8),"")</f>
        <v>1.6</v>
      </c>
      <c r="V38" s="17"/>
      <c r="W38" s="18"/>
      <c r="AB38" t="str">
        <f t="shared" si="1"/>
        <v>Trammell, Jacob</v>
      </c>
      <c r="AC38" s="5">
        <f t="shared" si="2"/>
        <v>1.6</v>
      </c>
    </row>
    <row r="39" spans="1:29" ht="15" customHeight="1">
      <c r="A39" s="3" t="s">
        <v>83</v>
      </c>
      <c r="B39" s="2"/>
      <c r="C39" s="13"/>
      <c r="D39" s="13" t="str">
        <f>IF(C39&gt;0,C39," ")</f>
        <v xml:space="preserve"> </v>
      </c>
      <c r="E39" s="4" t="str">
        <f>IF(C39&gt;0,(ROUND(58-AVERAGE(C39),0)*0.8),"")</f>
        <v/>
      </c>
      <c r="F39" s="13"/>
      <c r="G39" s="4" t="str">
        <f>IF(F39&gt;0,F39+E39,"")</f>
        <v/>
      </c>
      <c r="H39" s="4" t="str">
        <f>IF(C39+F39&gt;0,(ROUND(58-AVERAGE(C39,F39),0)*0.8),"")</f>
        <v/>
      </c>
      <c r="I39" s="13"/>
      <c r="J39" s="4" t="str">
        <f>IF(I39&gt;0,H39+I39,"")</f>
        <v/>
      </c>
      <c r="K39" s="4" t="str">
        <f>IF(C39+F39+I39&gt;0,(ROUND(58-AVERAGE(C39,F39,I39),0)*0.8),"")</f>
        <v/>
      </c>
      <c r="L39" s="13"/>
      <c r="M39" s="4" t="str">
        <f>IF(L39&gt;0,K39+L39,"")</f>
        <v/>
      </c>
      <c r="N39" s="4" t="str">
        <f>IF(C39+F39+I39+L39&gt;0,(ROUND(58-AVERAGE(C39,F39,I39,L39),0)*0.8),"")</f>
        <v/>
      </c>
      <c r="O39" s="3" t="str">
        <f>IF(A39&gt;"",A39,"")</f>
        <v>Turner, Cody</v>
      </c>
      <c r="P39" s="13"/>
      <c r="Q39" s="4" t="str">
        <f>IF(P39&gt;0,P39+N39,"")</f>
        <v/>
      </c>
      <c r="R39" s="4" t="str">
        <f>IF(C39+F39+I39+L39+P39&gt;0,(ROUND(58-AVERAGE(C39,F39,I39,L39,P39),0)*0.8),"")</f>
        <v/>
      </c>
      <c r="S39" s="13">
        <v>65</v>
      </c>
      <c r="T39" s="4" t="e">
        <f>IF(S39&gt;0,R39+S39,"")</f>
        <v>#VALUE!</v>
      </c>
      <c r="U39" s="4">
        <f>IF(C39+F39+I39+L39+P39+S39&gt;0,(ROUND(58-AVERAGE(C39,F39,I39,L39,P39,S39),0)*0.8),"")</f>
        <v>-5.6000000000000005</v>
      </c>
      <c r="V39" s="17"/>
      <c r="W39" s="18"/>
      <c r="AB39" t="str">
        <f t="shared" ref="AB39" si="64">A39</f>
        <v>Turner, Cody</v>
      </c>
      <c r="AC39" s="5">
        <f t="shared" ref="AC39" si="65">U39</f>
        <v>-5.6000000000000005</v>
      </c>
    </row>
    <row r="40" spans="1:29" ht="15" customHeight="1">
      <c r="A40" s="3" t="s">
        <v>74</v>
      </c>
      <c r="B40" s="2"/>
      <c r="C40" s="13"/>
      <c r="D40" s="13" t="str">
        <f t="shared" ref="D40" si="66">IF(C40&gt;0,C40," ")</f>
        <v xml:space="preserve"> </v>
      </c>
      <c r="E40" s="4" t="str">
        <f t="shared" ref="E40" si="67">IF(C40&gt;0,(ROUND(58-AVERAGE(C40),0)*0.8),"")</f>
        <v/>
      </c>
      <c r="F40" s="13">
        <v>75</v>
      </c>
      <c r="G40" s="4" t="e">
        <f t="shared" ref="G40" si="68">IF(F40&gt;0,F40+E40,"")</f>
        <v>#VALUE!</v>
      </c>
      <c r="H40" s="4">
        <f t="shared" ref="H40" si="69">IF(C40+F40&gt;0,(ROUND(58-AVERAGE(C40,F40),0)*0.8),"")</f>
        <v>-13.600000000000001</v>
      </c>
      <c r="I40" s="13"/>
      <c r="J40" s="4" t="str">
        <f t="shared" ref="J40" si="70">IF(I40&gt;0,H40+I40,"")</f>
        <v/>
      </c>
      <c r="K40" s="4">
        <f t="shared" ref="K40" si="71">IF(C40+F40+I40&gt;0,(ROUND(58-AVERAGE(C40,F40,I40),0)*0.8),"")</f>
        <v>-13.600000000000001</v>
      </c>
      <c r="L40" s="13"/>
      <c r="M40" s="4" t="str">
        <f t="shared" ref="M40" si="72">IF(L40&gt;0,K40+L40,"")</f>
        <v/>
      </c>
      <c r="N40" s="4">
        <f t="shared" ref="N40" si="73">IF(C40+F40+I40+L40&gt;0,(ROUND(58-AVERAGE(C40,F40,I40,L40),0)*0.8),"")</f>
        <v>-13.600000000000001</v>
      </c>
      <c r="O40" s="3" t="str">
        <f t="shared" ref="O40" si="74">IF(A40&gt;"",A40,"")</f>
        <v>Turner, Marcus</v>
      </c>
      <c r="P40" s="13"/>
      <c r="Q40" s="4" t="str">
        <f t="shared" ref="Q40" si="75">IF(P40&gt;0,P40+N40,"")</f>
        <v/>
      </c>
      <c r="R40" s="4">
        <f t="shared" ref="R40" si="76">IF(C40+F40+I40+L40+P40&gt;0,(ROUND(58-AVERAGE(C40,F40,I40,L40,P40),0)*0.8),"")</f>
        <v>-13.600000000000001</v>
      </c>
      <c r="S40" s="13"/>
      <c r="T40" s="4" t="str">
        <f t="shared" ref="T40" si="77">IF(S40&gt;0,R40+S40,"")</f>
        <v/>
      </c>
      <c r="U40" s="4">
        <f t="shared" ref="U40" si="78">IF(C40+F40+I40+L40+P40+S40&gt;0,(ROUND(58-AVERAGE(C40,F40,I40,L40,P40,S40),0)*0.8),"")</f>
        <v>-13.600000000000001</v>
      </c>
      <c r="V40" s="17"/>
      <c r="W40" s="18"/>
      <c r="AB40" t="str">
        <f>A40</f>
        <v>Turner, Marcus</v>
      </c>
      <c r="AC40" s="5">
        <f>U40</f>
        <v>-13.600000000000001</v>
      </c>
    </row>
    <row r="41" spans="1:29" ht="15" customHeight="1">
      <c r="A41" s="3" t="s">
        <v>53</v>
      </c>
      <c r="B41" s="2" t="s">
        <v>66</v>
      </c>
      <c r="C41" s="13"/>
      <c r="D41" s="13" t="str">
        <f>IF(C41&gt;0,C41," ")</f>
        <v xml:space="preserve"> </v>
      </c>
      <c r="E41" s="4" t="str">
        <f>IF(C41&gt;0,(ROUND(58-AVERAGE(C41),0)*0.8),"")</f>
        <v/>
      </c>
      <c r="F41" s="13"/>
      <c r="G41" s="4" t="str">
        <f>IF(F41&gt;0,F41+E41,"")</f>
        <v/>
      </c>
      <c r="H41" s="4" t="str">
        <f>IF(C41+F41&gt;0,(ROUND(58-AVERAGE(C41,F41),0)*0.8),"")</f>
        <v/>
      </c>
      <c r="I41" s="13"/>
      <c r="J41" s="4" t="str">
        <f>IF(I41&gt;0,H41+I41,"")</f>
        <v/>
      </c>
      <c r="K41" s="4" t="str">
        <f>IF(C41+F41+I41&gt;0,(ROUND(58-AVERAGE(C41,F41,I41),0)*0.8),"")</f>
        <v/>
      </c>
      <c r="L41" s="13"/>
      <c r="M41" s="4" t="str">
        <f>IF(L41&gt;0,K41+L41,"")</f>
        <v/>
      </c>
      <c r="N41" s="4" t="str">
        <f>IF(C41+F41+I41+L41&gt;0,(ROUND(58-AVERAGE(C41,F41,I41,L41),0)*0.8),"")</f>
        <v/>
      </c>
      <c r="O41" s="3" t="str">
        <f>IF(A41&gt;"",A41,"")</f>
        <v>Walker, Keaton</v>
      </c>
      <c r="P41" s="13"/>
      <c r="Q41" s="4" t="str">
        <f>IF(P41&gt;0,P41+N41,"")</f>
        <v/>
      </c>
      <c r="R41" s="4" t="str">
        <f>IF(C41+F41+I41+L41+P41&gt;0,(ROUND(58-AVERAGE(C41,F41,I41,L41,P41),0)*0.8),"")</f>
        <v/>
      </c>
      <c r="S41" s="13"/>
      <c r="T41" s="4" t="str">
        <f>IF(S41&gt;0,R41+S41,"")</f>
        <v/>
      </c>
      <c r="U41" s="4" t="str">
        <f>IF(C41+F41+I41+L41+P41+S41&gt;0,(ROUND(58-AVERAGE(C41,F41,I41,L41,P41,S41),0)*0.8),"")</f>
        <v/>
      </c>
      <c r="V41" s="17"/>
      <c r="W41" s="18"/>
      <c r="AB41" t="str">
        <f t="shared" si="1"/>
        <v>Walker, Keaton</v>
      </c>
      <c r="AC41" s="5" t="str">
        <f t="shared" si="2"/>
        <v/>
      </c>
    </row>
    <row r="42" spans="1:29" ht="15" customHeight="1">
      <c r="A42" s="3" t="s">
        <v>50</v>
      </c>
      <c r="B42" s="2" t="s">
        <v>70</v>
      </c>
      <c r="C42" s="13"/>
      <c r="D42" s="13" t="str">
        <f>IF(C42&gt;0,C42," ")</f>
        <v xml:space="preserve"> </v>
      </c>
      <c r="E42" s="4" t="str">
        <f>IF(C42&gt;0,(ROUND(58-AVERAGE(C42),0)*0.8),"")</f>
        <v/>
      </c>
      <c r="F42" s="13"/>
      <c r="G42" s="4" t="str">
        <f>IF(F42&gt;0,F42+E42,"")</f>
        <v/>
      </c>
      <c r="H42" s="4" t="str">
        <f>IF(C42+F42&gt;0,(ROUND(58-AVERAGE(C42,F42),0)*0.8),"")</f>
        <v/>
      </c>
      <c r="I42" s="13">
        <v>59</v>
      </c>
      <c r="J42" s="4" t="e">
        <f>IF(I42&gt;0,H42+I42,"")</f>
        <v>#VALUE!</v>
      </c>
      <c r="K42" s="4">
        <f>IF(C42+F42+I42&gt;0,(ROUND(58-AVERAGE(C42,F42,I42),0)*0.8),"")</f>
        <v>-0.8</v>
      </c>
      <c r="L42" s="13">
        <v>56</v>
      </c>
      <c r="M42" s="4">
        <f>IF(L42&gt;0,K42+L42,"")</f>
        <v>55.2</v>
      </c>
      <c r="N42" s="4">
        <f>IF(C42+F42+I42+L42&gt;0,(ROUND(58-AVERAGE(C42,F42,I42,L42),0)*0.8),"")</f>
        <v>0.8</v>
      </c>
      <c r="O42" s="3" t="str">
        <f>IF(A42&gt;"",A42,"")</f>
        <v>Wallace, Mark</v>
      </c>
      <c r="P42" s="13"/>
      <c r="Q42" s="4" t="str">
        <f>IF(P42&gt;0,P42+N42,"")</f>
        <v/>
      </c>
      <c r="R42" s="4">
        <f>IF(C42+F42+I42+L42+P42&gt;0,(ROUND(58-AVERAGE(C42,F42,I42,L42,P42),0)*0.8),"")</f>
        <v>0.8</v>
      </c>
      <c r="S42" s="13"/>
      <c r="T42" s="4" t="str">
        <f>IF(S42&gt;0,R42+S42,"")</f>
        <v/>
      </c>
      <c r="U42" s="4">
        <f>IF(C42+F42+I42+L42+P42+S42&gt;0,(ROUND(58-AVERAGE(C42,F42,I42,L42,P42,S42),0)*0.8),"")</f>
        <v>0.8</v>
      </c>
      <c r="V42" s="17"/>
      <c r="W42" s="18"/>
      <c r="AB42" t="str">
        <f t="shared" ref="AB42" si="79">A42</f>
        <v>Wallace, Mark</v>
      </c>
      <c r="AC42" s="5">
        <f t="shared" ref="AC42" si="80">U42</f>
        <v>0.8</v>
      </c>
    </row>
    <row r="43" spans="1:29" ht="15" customHeight="1">
      <c r="A43" s="3" t="s">
        <v>76</v>
      </c>
      <c r="B43" s="2"/>
      <c r="C43" s="13"/>
      <c r="D43" s="13" t="str">
        <f>IF(C43&gt;0,C43," ")</f>
        <v xml:space="preserve"> </v>
      </c>
      <c r="E43" s="4" t="str">
        <f>IF(C43&gt;0,(ROUND(58-AVERAGE(C43),0)*0.8),"")</f>
        <v/>
      </c>
      <c r="F43" s="13"/>
      <c r="G43" s="4" t="str">
        <f>IF(F43&gt;0,F43+E43,"")</f>
        <v/>
      </c>
      <c r="H43" s="4" t="str">
        <f>IF(C43+F43&gt;0,(ROUND(58-AVERAGE(C43,F43),0)*0.8),"")</f>
        <v/>
      </c>
      <c r="I43" s="13"/>
      <c r="J43" s="4" t="str">
        <f>IF(I43&gt;0,H43+I43,"")</f>
        <v/>
      </c>
      <c r="K43" s="4" t="str">
        <f>IF(C43+F43+I43&gt;0,(ROUND(58-AVERAGE(C43,F43,I43),0)*0.8),"")</f>
        <v/>
      </c>
      <c r="L43" s="13">
        <v>60</v>
      </c>
      <c r="M43" s="4" t="e">
        <f>IF(L43&gt;0,K43+L43,"")</f>
        <v>#VALUE!</v>
      </c>
      <c r="N43" s="4">
        <f>IF(C43+F43+I43+L43&gt;0,(ROUND(58-AVERAGE(C43,F43,I43,L43),0)*0.8),"")</f>
        <v>-1.6</v>
      </c>
      <c r="O43" s="3" t="str">
        <f>IF(A43&gt;"",A43,"")</f>
        <v>Wheeling, Sam</v>
      </c>
      <c r="P43" s="13"/>
      <c r="Q43" s="4" t="str">
        <f>IF(P43&gt;0,P43+N43,"")</f>
        <v/>
      </c>
      <c r="R43" s="4">
        <f>IF(C43+F43+I43+L43+P43&gt;0,(ROUND(58-AVERAGE(C43,F43,I43,L43,P43),0)*0.8),"")</f>
        <v>-1.6</v>
      </c>
      <c r="S43" s="13"/>
      <c r="T43" s="4" t="str">
        <f>IF(S43&gt;0,R43+S43,"")</f>
        <v/>
      </c>
      <c r="U43" s="4">
        <f>IF(C43+F43+I43+L43+P43+S43&gt;0,(ROUND(58-AVERAGE(C43,F43,I43,L43,P43,S43),0)*0.8),"")</f>
        <v>-1.6</v>
      </c>
      <c r="V43" s="17"/>
      <c r="W43" s="18"/>
      <c r="AB43" t="str">
        <f>A43</f>
        <v>Wheeling, Sam</v>
      </c>
      <c r="AC43" s="5">
        <f>U43</f>
        <v>-1.6</v>
      </c>
    </row>
    <row r="44" spans="1:29" ht="15" customHeight="1">
      <c r="A44" s="3" t="s">
        <v>10</v>
      </c>
      <c r="B44" s="2" t="s">
        <v>66</v>
      </c>
      <c r="C44" s="13">
        <v>57</v>
      </c>
      <c r="D44" s="13">
        <f t="shared" si="3"/>
        <v>57</v>
      </c>
      <c r="E44" s="4">
        <f t="shared" si="4"/>
        <v>0.8</v>
      </c>
      <c r="F44" s="13"/>
      <c r="G44" s="4" t="str">
        <f t="shared" si="5"/>
        <v/>
      </c>
      <c r="H44" s="4">
        <f t="shared" si="6"/>
        <v>0.8</v>
      </c>
      <c r="I44" s="13">
        <v>55</v>
      </c>
      <c r="J44" s="24">
        <f t="shared" si="7"/>
        <v>55.8</v>
      </c>
      <c r="K44" s="4">
        <f t="shared" si="8"/>
        <v>1.6</v>
      </c>
      <c r="L44" s="13">
        <v>52</v>
      </c>
      <c r="M44" s="4">
        <f t="shared" si="9"/>
        <v>53.6</v>
      </c>
      <c r="N44" s="4">
        <f t="shared" si="10"/>
        <v>2.4000000000000004</v>
      </c>
      <c r="O44" s="3" t="str">
        <f t="shared" si="0"/>
        <v>Winfrey, Jon</v>
      </c>
      <c r="P44" s="13">
        <v>56</v>
      </c>
      <c r="Q44" s="4">
        <f t="shared" si="11"/>
        <v>58.4</v>
      </c>
      <c r="R44" s="4">
        <f t="shared" si="12"/>
        <v>2.4000000000000004</v>
      </c>
      <c r="S44" s="13"/>
      <c r="T44" s="4" t="str">
        <f t="shared" si="13"/>
        <v/>
      </c>
      <c r="U44" s="4">
        <f t="shared" si="14"/>
        <v>2.4000000000000004</v>
      </c>
      <c r="V44" s="17"/>
      <c r="W44" s="18"/>
      <c r="AB44" t="str">
        <f t="shared" si="1"/>
        <v>Winfrey, Jon</v>
      </c>
      <c r="AC44" s="5">
        <f t="shared" si="2"/>
        <v>2.4000000000000004</v>
      </c>
    </row>
    <row r="45" spans="1:29" ht="15" customHeight="1">
      <c r="A45" s="3" t="s">
        <v>3</v>
      </c>
      <c r="B45" s="2" t="s">
        <v>66</v>
      </c>
      <c r="C45" s="13"/>
      <c r="D45" s="13" t="str">
        <f t="shared" si="3"/>
        <v xml:space="preserve"> </v>
      </c>
      <c r="E45" s="4" t="str">
        <f t="shared" si="4"/>
        <v/>
      </c>
      <c r="F45" s="13"/>
      <c r="G45" s="4" t="str">
        <f t="shared" si="5"/>
        <v/>
      </c>
      <c r="H45" s="4" t="str">
        <f t="shared" si="6"/>
        <v/>
      </c>
      <c r="I45" s="13">
        <v>49</v>
      </c>
      <c r="J45" s="27" t="e">
        <f t="shared" si="7"/>
        <v>#VALUE!</v>
      </c>
      <c r="K45" s="4">
        <f t="shared" si="8"/>
        <v>7.2</v>
      </c>
      <c r="L45" s="13">
        <v>52</v>
      </c>
      <c r="M45" s="4">
        <f t="shared" si="9"/>
        <v>59.2</v>
      </c>
      <c r="N45" s="4">
        <f t="shared" si="10"/>
        <v>6.4</v>
      </c>
      <c r="O45" s="3" t="str">
        <f t="shared" si="0"/>
        <v>Winfrey, Josh</v>
      </c>
      <c r="P45" s="23">
        <v>48</v>
      </c>
      <c r="Q45" s="25">
        <f t="shared" si="11"/>
        <v>54.4</v>
      </c>
      <c r="R45" s="4">
        <f t="shared" si="12"/>
        <v>6.4</v>
      </c>
      <c r="S45" s="13">
        <v>51</v>
      </c>
      <c r="T45" s="4">
        <f t="shared" si="13"/>
        <v>57.4</v>
      </c>
      <c r="U45" s="4">
        <f t="shared" si="14"/>
        <v>6.4</v>
      </c>
      <c r="V45" s="17"/>
      <c r="W45" s="18"/>
      <c r="AB45" t="str">
        <f t="shared" si="1"/>
        <v>Winfrey, Josh</v>
      </c>
      <c r="AC45" s="5">
        <f t="shared" si="2"/>
        <v>6.4</v>
      </c>
    </row>
    <row r="46" spans="1:29" ht="15" customHeight="1">
      <c r="A46" s="3" t="s">
        <v>26</v>
      </c>
      <c r="B46" s="2" t="s">
        <v>66</v>
      </c>
      <c r="C46" s="13">
        <v>58</v>
      </c>
      <c r="D46" s="13">
        <f>IF(C46&gt;0,C46," ")</f>
        <v>58</v>
      </c>
      <c r="E46" s="4">
        <f>IF(C46&gt;0,(ROUND(58-AVERAGE(C46),0)*0.8),"")</f>
        <v>0</v>
      </c>
      <c r="F46" s="13">
        <v>54</v>
      </c>
      <c r="G46" s="4">
        <f>IF(F46&gt;0,F46+E46,"")</f>
        <v>54</v>
      </c>
      <c r="H46" s="4">
        <f>IF(C46+F46&gt;0,(ROUND(58-AVERAGE(C46,F46),0)*0.8),"")</f>
        <v>1.6</v>
      </c>
      <c r="I46" s="13"/>
      <c r="J46" s="4" t="str">
        <f>IF(I46&gt;0,H46+I46,"")</f>
        <v/>
      </c>
      <c r="K46" s="4">
        <f>IF(C46+F46+I46&gt;0,(ROUND(58-AVERAGE(C46,F46,I46),0)*0.8),"")</f>
        <v>1.6</v>
      </c>
      <c r="L46" s="13"/>
      <c r="M46" s="4" t="str">
        <f>IF(L46&gt;0,K46+L46,"")</f>
        <v/>
      </c>
      <c r="N46" s="4">
        <f>IF(C46+F46+I46+L46&gt;0,(ROUND(58-AVERAGE(C46,F46,I46,L46),0)*0.8),"")</f>
        <v>1.6</v>
      </c>
      <c r="O46" s="3" t="str">
        <f t="shared" ref="O46" si="81">A46</f>
        <v>Woosley, Ken</v>
      </c>
      <c r="P46" s="13"/>
      <c r="Q46" s="4" t="str">
        <f>IF(P46&gt;0,P46+N46,"")</f>
        <v/>
      </c>
      <c r="R46" s="4">
        <f>IF(C46+F46+I46+L46+P46&gt;0,(ROUND(58-AVERAGE(C46,F46,I46,L46,P46),0)*0.8),"")</f>
        <v>1.6</v>
      </c>
      <c r="S46" s="13">
        <v>63</v>
      </c>
      <c r="T46" s="4">
        <f>IF(S46&gt;0,R46+S46,"")</f>
        <v>64.599999999999994</v>
      </c>
      <c r="U46" s="4">
        <f>IF(C46+F46+I46+L46+P46+S46&gt;0,(ROUND(58-AVERAGE(C46,F46,I46,L46,P46,S46),0)*0.8),"")</f>
        <v>0</v>
      </c>
      <c r="V46" s="17"/>
      <c r="W46" s="18"/>
      <c r="AB46" t="str">
        <f>A46</f>
        <v>Woosley, Ken</v>
      </c>
      <c r="AC46" s="5">
        <f>U46</f>
        <v>0</v>
      </c>
    </row>
    <row r="47" spans="1:29" ht="15.75" customHeight="1">
      <c r="A47" s="6" t="s">
        <v>15</v>
      </c>
      <c r="B47" s="31" t="s">
        <v>16</v>
      </c>
      <c r="C47" s="31"/>
      <c r="D47" s="32" t="s">
        <v>17</v>
      </c>
      <c r="E47" s="32"/>
      <c r="F47" s="33" t="s">
        <v>18</v>
      </c>
      <c r="G47" s="33"/>
      <c r="H47" s="34" t="s">
        <v>19</v>
      </c>
      <c r="I47" s="34"/>
      <c r="J47" s="29" t="s">
        <v>23</v>
      </c>
      <c r="K47" s="29"/>
      <c r="L47" s="30" t="s">
        <v>22</v>
      </c>
      <c r="M47" s="30"/>
      <c r="O47" s="6" t="s">
        <v>15</v>
      </c>
      <c r="P47" s="31" t="s">
        <v>16</v>
      </c>
      <c r="Q47" s="31"/>
      <c r="R47" s="32" t="s">
        <v>17</v>
      </c>
      <c r="S47" s="32"/>
      <c r="T47" s="33" t="s">
        <v>18</v>
      </c>
      <c r="U47" s="33"/>
      <c r="V47" s="34" t="s">
        <v>19</v>
      </c>
      <c r="W47" s="34"/>
      <c r="X47" s="29" t="s">
        <v>23</v>
      </c>
      <c r="Y47" s="29"/>
      <c r="Z47" s="30" t="s">
        <v>22</v>
      </c>
      <c r="AA47" s="30"/>
    </row>
  </sheetData>
  <mergeCells count="12">
    <mergeCell ref="J47:K47"/>
    <mergeCell ref="B47:C47"/>
    <mergeCell ref="D47:E47"/>
    <mergeCell ref="F47:G47"/>
    <mergeCell ref="H47:I47"/>
    <mergeCell ref="X47:Y47"/>
    <mergeCell ref="Z47:AA47"/>
    <mergeCell ref="L47:M47"/>
    <mergeCell ref="P47:Q47"/>
    <mergeCell ref="R47:S47"/>
    <mergeCell ref="T47:U47"/>
    <mergeCell ref="V47:W47"/>
  </mergeCells>
  <pageMargins left="0.25" right="0" top="0.5" bottom="0" header="0.3" footer="0.3"/>
  <pageSetup orientation="portrait" verticalDpi="0" r:id="rId1"/>
  <headerFooter>
    <oddHeader>&amp;C&amp;"Stencil,Regular"&amp;12 &amp;KFF00002013 LDGA LEAGUE NIGHT UPDATES  -  Session 1 @ Anderson County Park - weeks 1 - 6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showRuler="0" view="pageLayout" zoomScale="60" zoomScaleNormal="100" zoomScalePageLayoutView="60" workbookViewId="0">
      <selection sqref="A1:A46"/>
    </sheetView>
  </sheetViews>
  <sheetFormatPr defaultColWidth="8.6640625" defaultRowHeight="14.4"/>
  <cols>
    <col min="1" max="1" width="20" bestFit="1" customWidth="1"/>
    <col min="2" max="2" width="5" style="5" customWidth="1"/>
  </cols>
  <sheetData>
    <row r="1" spans="1:2" s="12" customFormat="1" ht="21.6" customHeight="1">
      <c r="A1" s="17" t="s">
        <v>9</v>
      </c>
      <c r="B1" s="5">
        <v>6</v>
      </c>
    </row>
    <row r="2" spans="1:2" ht="15" customHeight="1">
      <c r="A2" s="17" t="s">
        <v>63</v>
      </c>
      <c r="B2" s="5">
        <v>6</v>
      </c>
    </row>
    <row r="3" spans="1:2" ht="15" customHeight="1">
      <c r="A3" s="17" t="s">
        <v>7</v>
      </c>
      <c r="B3" s="5">
        <v>5</v>
      </c>
    </row>
    <row r="4" spans="1:2" ht="15" customHeight="1">
      <c r="A4" s="17" t="s">
        <v>11</v>
      </c>
      <c r="B4" s="5">
        <v>4</v>
      </c>
    </row>
    <row r="5" spans="1:2" ht="15" customHeight="1">
      <c r="A5" s="17" t="s">
        <v>50</v>
      </c>
      <c r="B5" s="5">
        <v>4</v>
      </c>
    </row>
    <row r="6" spans="1:2" ht="15" customHeight="1">
      <c r="A6" s="17" t="s">
        <v>5</v>
      </c>
      <c r="B6" s="5">
        <v>2</v>
      </c>
    </row>
    <row r="7" spans="1:2" ht="15" customHeight="1">
      <c r="A7" s="17" t="s">
        <v>14</v>
      </c>
      <c r="B7" s="5">
        <v>2</v>
      </c>
    </row>
    <row r="8" spans="1:2" ht="15" customHeight="1">
      <c r="A8" s="17" t="s">
        <v>4</v>
      </c>
      <c r="B8" s="5">
        <v>2</v>
      </c>
    </row>
    <row r="9" spans="1:2" ht="15" customHeight="1">
      <c r="A9" s="17" t="s">
        <v>24</v>
      </c>
      <c r="B9" s="5">
        <v>1</v>
      </c>
    </row>
    <row r="10" spans="1:2" ht="15" customHeight="1">
      <c r="A10" s="17" t="s">
        <v>8</v>
      </c>
      <c r="B10" s="5">
        <v>1</v>
      </c>
    </row>
    <row r="11" spans="1:2" ht="15" customHeight="1">
      <c r="A11" s="17" t="s">
        <v>10</v>
      </c>
      <c r="B11" s="5">
        <v>1</v>
      </c>
    </row>
    <row r="12" spans="1:2" ht="15" customHeight="1">
      <c r="A12" s="17" t="s">
        <v>41</v>
      </c>
      <c r="B12" s="5">
        <v>-1</v>
      </c>
    </row>
    <row r="13" spans="1:2" ht="15" customHeight="1">
      <c r="A13" s="17" t="s">
        <v>38</v>
      </c>
      <c r="B13" s="5">
        <v>-1</v>
      </c>
    </row>
    <row r="14" spans="1:2" ht="15" customHeight="1">
      <c r="A14" s="17" t="s">
        <v>6</v>
      </c>
      <c r="B14" s="5">
        <v>-1</v>
      </c>
    </row>
    <row r="15" spans="1:2" ht="15" customHeight="1">
      <c r="A15" s="17" t="s">
        <v>53</v>
      </c>
      <c r="B15" s="5">
        <v>-1</v>
      </c>
    </row>
    <row r="16" spans="1:2" ht="15" customHeight="1">
      <c r="A16" s="17" t="s">
        <v>48</v>
      </c>
      <c r="B16" s="5">
        <v>-2</v>
      </c>
    </row>
    <row r="17" spans="1:2" ht="15" customHeight="1">
      <c r="A17" s="17" t="s">
        <v>52</v>
      </c>
      <c r="B17" s="5">
        <v>-2</v>
      </c>
    </row>
    <row r="18" spans="1:2" ht="15" customHeight="1">
      <c r="A18" s="17" t="s">
        <v>12</v>
      </c>
      <c r="B18" s="5">
        <v>-2</v>
      </c>
    </row>
    <row r="19" spans="1:2" ht="15" customHeight="1">
      <c r="A19" s="17" t="s">
        <v>61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64</v>
      </c>
      <c r="B21" s="5">
        <v>-3</v>
      </c>
    </row>
    <row r="22" spans="1:2" ht="15" customHeight="1">
      <c r="A22" s="17" t="s">
        <v>60</v>
      </c>
      <c r="B22" s="5">
        <v>-3</v>
      </c>
    </row>
    <row r="23" spans="1:2" ht="15" customHeight="1">
      <c r="A23" s="17" t="s">
        <v>36</v>
      </c>
      <c r="B23" s="5">
        <v>-4</v>
      </c>
    </row>
    <row r="24" spans="1:2" ht="15" customHeight="1">
      <c r="A24" s="17" t="s">
        <v>62</v>
      </c>
      <c r="B24" s="5">
        <v>-4</v>
      </c>
    </row>
    <row r="25" spans="1:2" ht="15" customHeight="1">
      <c r="A25" s="17" t="s">
        <v>20</v>
      </c>
      <c r="B25" s="5">
        <v>-5</v>
      </c>
    </row>
    <row r="26" spans="1:2" ht="15" customHeight="1">
      <c r="A26" s="17" t="s">
        <v>47</v>
      </c>
      <c r="B26" s="5">
        <v>-5</v>
      </c>
    </row>
    <row r="27" spans="1:2" ht="15" customHeight="1">
      <c r="A27" s="17" t="s">
        <v>26</v>
      </c>
      <c r="B27" s="5">
        <v>-5</v>
      </c>
    </row>
    <row r="28" spans="1:2" ht="15" customHeight="1">
      <c r="A28" s="17" t="s">
        <v>37</v>
      </c>
      <c r="B28" s="5">
        <v>-6</v>
      </c>
    </row>
    <row r="29" spans="1:2" ht="15" customHeight="1">
      <c r="A29" s="17" t="s">
        <v>51</v>
      </c>
      <c r="B29" s="5">
        <v>-6</v>
      </c>
    </row>
    <row r="30" spans="1:2" ht="15" customHeight="1">
      <c r="A30" s="17" t="s">
        <v>13</v>
      </c>
      <c r="B30" s="5">
        <v>-6</v>
      </c>
    </row>
    <row r="31" spans="1:2" ht="15" customHeight="1">
      <c r="A31" s="17" t="s">
        <v>56</v>
      </c>
      <c r="B31" s="5">
        <v>-6</v>
      </c>
    </row>
    <row r="32" spans="1:2" ht="15" customHeight="1">
      <c r="A32" s="17" t="s">
        <v>27</v>
      </c>
      <c r="B32" s="5">
        <v>-7</v>
      </c>
    </row>
    <row r="33" spans="1:2" ht="15" customHeight="1">
      <c r="A33" s="17" t="s">
        <v>43</v>
      </c>
      <c r="B33" s="5">
        <v>-8</v>
      </c>
    </row>
    <row r="34" spans="1:2" ht="15" customHeight="1">
      <c r="A34" s="17" t="s">
        <v>40</v>
      </c>
      <c r="B34" s="5">
        <v>-9</v>
      </c>
    </row>
    <row r="35" spans="1:2" ht="15" customHeight="1">
      <c r="A35" s="17" t="s">
        <v>49</v>
      </c>
      <c r="B35" s="5">
        <v>-10</v>
      </c>
    </row>
    <row r="36" spans="1:2" ht="15" customHeight="1">
      <c r="A36" s="17" t="s">
        <v>59</v>
      </c>
      <c r="B36" s="5">
        <v>-10</v>
      </c>
    </row>
    <row r="37" spans="1:2" ht="15" customHeight="1">
      <c r="A37" s="17" t="s">
        <v>55</v>
      </c>
      <c r="B37" s="5">
        <v>-11</v>
      </c>
    </row>
    <row r="38" spans="1:2" ht="15" customHeight="1">
      <c r="A38" s="17" t="s">
        <v>35</v>
      </c>
      <c r="B38" s="5">
        <v>-11</v>
      </c>
    </row>
    <row r="39" spans="1:2" ht="15" customHeight="1">
      <c r="A39" s="17" t="s">
        <v>57</v>
      </c>
      <c r="B39" s="5">
        <v>-13</v>
      </c>
    </row>
    <row r="40" spans="1:2" ht="15" customHeight="1">
      <c r="A40" s="17" t="s">
        <v>44</v>
      </c>
      <c r="B40" s="5">
        <v>-13</v>
      </c>
    </row>
    <row r="41" spans="1:2" ht="15" customHeight="1">
      <c r="A41" s="17" t="s">
        <v>54</v>
      </c>
      <c r="B41" s="5">
        <v>-14</v>
      </c>
    </row>
    <row r="42" spans="1:2" ht="15" customHeight="1">
      <c r="A42" s="17" t="s">
        <v>46</v>
      </c>
      <c r="B42" s="5">
        <v>-14</v>
      </c>
    </row>
    <row r="43" spans="1:2" ht="15" customHeight="1">
      <c r="A43" s="17" t="s">
        <v>34</v>
      </c>
      <c r="B43" s="5">
        <v>-14</v>
      </c>
    </row>
    <row r="44" spans="1:2" ht="15" customHeight="1">
      <c r="A44" s="17" t="s">
        <v>42</v>
      </c>
      <c r="B44" s="5">
        <v>-19</v>
      </c>
    </row>
    <row r="45" spans="1:2" ht="15" customHeight="1">
      <c r="A45" s="17" t="s">
        <v>45</v>
      </c>
      <c r="B45" s="5">
        <v>-20</v>
      </c>
    </row>
    <row r="46" spans="1:2" ht="15" customHeight="1">
      <c r="A46" s="17" t="s">
        <v>58</v>
      </c>
      <c r="B46" s="5">
        <v>-22</v>
      </c>
    </row>
    <row r="47" spans="1:2" ht="15" customHeight="1">
      <c r="A47" s="12"/>
      <c r="B47" s="16"/>
    </row>
    <row r="48" spans="1:2" ht="15.75" customHeight="1"/>
  </sheetData>
  <sortState ref="A1:B47">
    <sortCondition descending="1" ref="B1"/>
  </sortState>
  <pageMargins left="0.25" right="0" top="0.5" bottom="0" header="0.3" footer="0.3"/>
  <pageSetup orientation="portrait" verticalDpi="0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B1" sqref="AB1:AB1048576"/>
    </sheetView>
  </sheetViews>
  <sheetFormatPr defaultRowHeight="14.4"/>
  <cols>
    <col min="29" max="29" width="5.2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as-of-now</vt:lpstr>
      <vt:lpstr>sorted handicaps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2013-06-07T22:03:55Z</cp:lastPrinted>
  <dcterms:created xsi:type="dcterms:W3CDTF">2009-07-07T03:48:50Z</dcterms:created>
  <dcterms:modified xsi:type="dcterms:W3CDTF">2013-06-07T22:06:39Z</dcterms:modified>
</cp:coreProperties>
</file>