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<sst xmlns="http://schemas.openxmlformats.org/spreadsheetml/2006/main" count="162" uniqueCount="72">
  <si>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</si>
  <si>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</si>
  <si>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</si>
  <si>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</si>
  <si>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</si>
  <si>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</si>
  <si>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</si>
  <si>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</si>
  <si>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</si>
  <si>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</si>
  <si>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</si>
  <si>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</si>
  <si>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</si>
  <si>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</si>
  <si>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</si>
  <si>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</si>
  <si>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</si>
  <si>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</si>
  <si>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</si>
  <si>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</si>
  <si>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</si>
  <si>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</si>
  <si>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</si>
  <si>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</si>
  <si>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</si>
  <si>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</si>
  <si>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</si>
  <si>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</si>
  <si>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</si>
  <si>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</si>
  <si>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</si>
  <si>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</si>
  <si>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</si>
  <si>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</si>
  <si>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</si>
  <si>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</si>
  <si>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</si>
  <si>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</si>
  <si>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</si>
  <si>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</si>
  <si>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</si>
  <si>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</si>
  <si>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</si>
  <si>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</si>
  <si>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</si>
  <si>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</si>
  <si>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</si>
  <si>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</si>
  <si>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</si>
  <si>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</si>
  <si>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</si>
  <si>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</si>
  <si>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</si>
  <si>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</si>
  <si>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</si>
  <si>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</si>
  <si>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</si>
  <si>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More, Michael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</si>
  <si>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</si>
  <si>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</si>
  <si>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</si>
  <si>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</si>
  <si>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</si>
  <si>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</si>
  <si>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</si>
  <si>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</si>
  <si>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</si>
  <si>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Raw Week 7</t>
  </si>
  <si>
    <t>Raw Week 8</t>
  </si>
  <si>
    <t>Ruble, Mike</t>
  </si>
  <si>
    <t>Raisor, Darryl</t>
  </si>
  <si>
    <t>Huff, Tristan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</si>
</sst>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7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Layout" showRuler="0" zoomScale="60" zoomScalePageLayoutView="60" workbookViewId="0" topLeftCell="A1">
      <selection activeCell="T20" sqref="T20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4" width="6.28125" style="5" customWidth="1"/>
    <col min="25" max="26" width="6.28125" style="0" customWidth="1"/>
    <col min="27" max="27" width="6.28125" style="5" customWidth="1"/>
    <col min="28" max="28" width="20.00390625" style="0" bestFit="1" customWidth="1"/>
    <col min="29" max="29" width="5.28125" style="5" customWidth="1"/>
  </cols>
  <sheetData>
    <row r="1" spans="1:29" s="12" customFormat="1" ht="21" customHeight="1">
      <c r="A1" s="7"/>
      <c r="B1" s="14" t="s">
        <v>22</v>
      </c>
      <c r="C1" s="8" t="s">
        <v>29</v>
      </c>
      <c r="D1" s="9" t="s">
        <v>1</v>
      </c>
      <c r="E1" s="10" t="s">
        <v>0</v>
      </c>
      <c r="F1" s="8" t="s">
        <v>30</v>
      </c>
      <c r="G1" s="11" t="s">
        <v>1</v>
      </c>
      <c r="H1" s="8" t="s">
        <v>0</v>
      </c>
      <c r="I1" s="8" t="s">
        <v>31</v>
      </c>
      <c r="J1" s="11" t="s">
        <v>1</v>
      </c>
      <c r="K1" s="10" t="s">
        <v>0</v>
      </c>
      <c r="L1" s="8" t="s">
        <v>32</v>
      </c>
      <c r="M1" s="9" t="s">
        <v>1</v>
      </c>
      <c r="N1" s="8" t="s">
        <v>0</v>
      </c>
      <c r="O1" s="7"/>
      <c r="P1" s="8" t="s">
        <v>33</v>
      </c>
      <c r="Q1" s="11" t="s">
        <v>1</v>
      </c>
      <c r="R1" s="8" t="s">
        <v>0</v>
      </c>
      <c r="S1" s="8" t="s">
        <v>34</v>
      </c>
      <c r="T1" s="9" t="s">
        <v>1</v>
      </c>
      <c r="U1" s="8" t="s">
        <v>0</v>
      </c>
      <c r="V1" s="8" t="s">
        <v>67</v>
      </c>
      <c r="W1" s="11" t="s">
        <v>1</v>
      </c>
      <c r="X1" s="10" t="s">
        <v>0</v>
      </c>
      <c r="Y1" s="8" t="s">
        <v>68</v>
      </c>
      <c r="Z1" s="9" t="s">
        <v>1</v>
      </c>
      <c r="AA1" s="10" t="s">
        <v>26</v>
      </c>
      <c r="AC1" s="16"/>
    </row>
    <row r="2" spans="1:29" ht="15" customHeight="1">
      <c r="A2" s="3" t="s">
        <v>60</v>
      </c>
      <c r="B2" s="2"/>
      <c r="C2" s="13"/>
      <c r="D2" s="13" t="str">
        <f>IF(C2&gt;0,C2," ")</f>
        <v> </v>
      </c>
      <c r="E2" s="4">
        <f>IF(C2&gt;0,(ROUND(58-AVERAGE(C2),0)*0.8),"")</f>
      </c>
      <c r="F2" s="13"/>
      <c r="G2" s="4">
        <f>IF(F2&gt;0,F2+E2,"")</f>
      </c>
      <c r="H2" s="4">
        <f>IF(C2+F2&gt;0,(ROUND(58-AVERAGE(C2,F2),0)*0.8),"")</f>
      </c>
      <c r="I2" s="13"/>
      <c r="J2" s="4">
        <f>IF(I2&gt;0,H2+I2,"")</f>
      </c>
      <c r="K2" s="4">
        <f>IF(C2+F2+I2&gt;0,(ROUND(58-AVERAGE(C2,F2,I2),0)*0.8),"")</f>
      </c>
      <c r="L2" s="13"/>
      <c r="M2" s="4">
        <f>IF(L2&gt;0,K2+L2,"")</f>
      </c>
      <c r="N2" s="4">
        <f>IF(C2+F2+I2+L2&gt;0,(ROUND(58-AVERAGE(C2,F2,I2,L2),0)*0.8),"")</f>
      </c>
      <c r="O2" s="3" t="str">
        <f aca="true" t="shared" si="0" ref="O2:O49">IF(A2&gt;"",A2,"")</f>
        <v>Ashburn, Gunner</v>
      </c>
      <c r="P2" s="13"/>
      <c r="Q2" s="4">
        <f>IF(P2&gt;0,P2+N2,"")</f>
      </c>
      <c r="R2" s="4">
        <f>IF(C2+F2+I2+L2+P2&gt;0,(ROUND(58-AVERAGE(C2,F2,I2,L2,P2),0)*0.8),"")</f>
      </c>
      <c r="S2" s="13"/>
      <c r="T2" s="4">
        <f>IF(S2&gt;0,R2+S2,"")</f>
      </c>
      <c r="U2" s="4">
        <f>IF(C2+F2+I2+L2+P2+S2&gt;0,(ROUND(58-AVERAGE(C2,F2,I2,L2,P2,S2),0)*0.8),"")</f>
      </c>
      <c r="V2" s="18"/>
      <c r="W2" s="4">
        <f aca="true" t="shared" si="1" ref="W2:W49">IF(V2&gt;0,U2+V2,"")</f>
      </c>
      <c r="X2" s="4">
        <f>IF(C2+F2+I2+L2+P2+S2+V2&gt;0,(ROUND(58-AVERAGE(C2,F2,I2,L2,P2,S2,V2),0)*0.8),"")</f>
      </c>
      <c r="Y2" s="3"/>
      <c r="Z2" s="4">
        <f aca="true" t="shared" si="2" ref="Z2:Z49">IF(Y2&gt;0,X2+Y2,"")</f>
      </c>
      <c r="AA2" s="4">
        <f>IF(C2+F2+I2+L2+P2+S2+V2+Y2&gt;0,(ROUND(58-AVERAGE(C2,F2,I2,L2,P2,S2,V2,Y2),0)*0.8),"")</f>
      </c>
      <c r="AB2" t="str">
        <f>A2</f>
        <v>Ashburn, Gunner</v>
      </c>
      <c r="AC2" s="5">
        <f>AA2</f>
      </c>
    </row>
    <row r="3" spans="1:29" ht="15" customHeight="1">
      <c r="A3" s="3" t="s">
        <v>43</v>
      </c>
      <c r="B3" s="2"/>
      <c r="C3" s="13"/>
      <c r="D3" s="13" t="str">
        <f>IF(C3&gt;0,C3," ")</f>
        <v> </v>
      </c>
      <c r="E3" s="4">
        <f>IF(C3&gt;0,(ROUND(58-AVERAGE(C3),0)*0.8),"")</f>
      </c>
      <c r="F3" s="13"/>
      <c r="G3" s="4">
        <f>IF(F3&gt;0,F3+E3,"")</f>
      </c>
      <c r="H3" s="4">
        <f>IF(C3+F3&gt;0,(ROUND(58-AVERAGE(C3,F3),0)*0.8),"")</f>
      </c>
      <c r="I3" s="13"/>
      <c r="J3" s="4">
        <f>IF(I3&gt;0,H3+I3,"")</f>
      </c>
      <c r="K3" s="4">
        <f>IF(C3+F3+I3&gt;0,(ROUND(58-AVERAGE(C3,F3,I3),0)*0.8),"")</f>
      </c>
      <c r="L3" s="13"/>
      <c r="M3" s="4">
        <f>IF(L3&gt;0,K3+L3,"")</f>
      </c>
      <c r="N3" s="4">
        <f>IF(C3+F3+I3+L3&gt;0,(ROUND(58-AVERAGE(C3,F3,I3,L3),0)*0.8),"")</f>
      </c>
      <c r="O3" s="3" t="str">
        <f t="shared" si="0"/>
        <v>Ashburn, Johnny</v>
      </c>
      <c r="P3" s="13"/>
      <c r="Q3" s="4">
        <f>IF(P3&gt;0,P3+N3,"")</f>
      </c>
      <c r="R3" s="4">
        <f>IF(C3+F3+I3+L3+P3&gt;0,(ROUND(58-AVERAGE(C3,F3,I3,L3,P3),0)*0.8),"")</f>
      </c>
      <c r="S3" s="13"/>
      <c r="T3" s="4">
        <f>IF(S3&gt;0,R3+S3,"")</f>
      </c>
      <c r="U3" s="4">
        <f>IF(C3+F3+I3+L3+P3+S3&gt;0,(ROUND(58-AVERAGE(C3,F3,I3,L3,P3,S3),0)*0.8),"")</f>
      </c>
      <c r="V3" s="18"/>
      <c r="W3" s="13">
        <f t="shared" si="1"/>
      </c>
      <c r="X3" s="19">
        <f aca="true" t="shared" si="3" ref="X3:X49">IF(C3+F3+I3+L3+P3+S3+V3&gt;0,(ROUND(58-AVERAGE(C3,F3,I3,L3,P3,S3,V3),0)*0.8),"")</f>
      </c>
      <c r="Y3" s="3"/>
      <c r="Z3" s="3">
        <f t="shared" si="2"/>
      </c>
      <c r="AA3" s="19">
        <f aca="true" t="shared" si="4" ref="AA3:AA49">IF(C3+F3+I3+L3+P3+S3+V3+Y3&gt;0,(ROUND(58-AVERAGE(C3,F3,I3,L3,P3,S3,V3,Y3),0)*0.8),"")</f>
      </c>
      <c r="AB3" t="str">
        <f aca="true" t="shared" si="5" ref="AB3:AB49">A3</f>
        <v>Ashburn, Johnny</v>
      </c>
      <c r="AC3" s="5">
        <f aca="true" t="shared" si="6" ref="AC3:AC49">AA3</f>
      </c>
    </row>
    <row r="4" spans="1:29" ht="15" customHeight="1">
      <c r="A4" s="3" t="s">
        <v>44</v>
      </c>
      <c r="B4" s="2"/>
      <c r="C4" s="13"/>
      <c r="D4" s="13" t="str">
        <f>IF(C4&gt;0,C4," ")</f>
        <v> </v>
      </c>
      <c r="E4" s="4">
        <f>IF(C4&gt;0,(ROUND(58-AVERAGE(C4),0)*0.8),"")</f>
      </c>
      <c r="F4" s="13"/>
      <c r="G4" s="4">
        <f>IF(F4&gt;0,F4+E4,"")</f>
      </c>
      <c r="H4" s="4">
        <f>IF(C4+F4&gt;0,(ROUND(58-AVERAGE(C4,F4),0)*0.8),"")</f>
      </c>
      <c r="I4" s="13"/>
      <c r="J4" s="4">
        <f>IF(I4&gt;0,H4+I4,"")</f>
      </c>
      <c r="K4" s="4">
        <f>IF(C4+F4+I4&gt;0,(ROUND(58-AVERAGE(C4,F4,I4),0)*0.8),"")</f>
      </c>
      <c r="L4" s="13"/>
      <c r="M4" s="4">
        <f>IF(L4&gt;0,K4+L4,"")</f>
      </c>
      <c r="N4" s="4">
        <f>IF(C4+F4+I4+L4&gt;0,(ROUND(58-AVERAGE(C4,F4,I4,L4),0)*0.8),"")</f>
      </c>
      <c r="O4" s="3" t="str">
        <f t="shared" si="0"/>
        <v>Ashburn, Tristin</v>
      </c>
      <c r="P4" s="13"/>
      <c r="Q4" s="4">
        <f>IF(P4&gt;0,P4+N4,"")</f>
      </c>
      <c r="R4" s="4">
        <f>IF(C4+F4+I4+L4+P4&gt;0,(ROUND(58-AVERAGE(C4,F4,I4,L4,P4),0)*0.8),"")</f>
      </c>
      <c r="S4" s="13"/>
      <c r="T4" s="4">
        <f>IF(S4&gt;0,R4+S4,"")</f>
      </c>
      <c r="U4" s="4">
        <f>IF(C4+F4+I4+L4+P4+S4&gt;0,(ROUND(58-AVERAGE(C4,F4,I4,L4,P4,S4),0)*0.8),"")</f>
      </c>
      <c r="V4" s="18"/>
      <c r="W4" s="13">
        <f t="shared" si="1"/>
      </c>
      <c r="X4" s="19">
        <f t="shared" si="3"/>
      </c>
      <c r="Y4" s="3"/>
      <c r="Z4" s="3">
        <f t="shared" si="2"/>
      </c>
      <c r="AA4" s="19">
        <f t="shared" si="4"/>
      </c>
      <c r="AB4" t="str">
        <f t="shared" si="5"/>
        <v>Ashburn, Tristin</v>
      </c>
      <c r="AC4" s="5">
        <f t="shared" si="6"/>
      </c>
    </row>
    <row r="5" spans="1:29" ht="15" customHeight="1">
      <c r="A5" s="3" t="s">
        <v>25</v>
      </c>
      <c r="B5" s="2" t="s">
        <v>4</v>
      </c>
      <c r="C5" s="13">
        <v>59</v>
      </c>
      <c r="D5" s="13">
        <f>IF(C5&gt;0,C5," ")</f>
        <v>59</v>
      </c>
      <c r="E5" s="4">
        <f>IF(C5&gt;0,(ROUND(58-AVERAGE(C5),0)*0.8),"")</f>
        <v>-0.8</v>
      </c>
      <c r="F5" s="13">
        <v>56</v>
      </c>
      <c r="G5" s="25">
        <f>IF(F5&gt;0,F5+E5,"")</f>
        <v>55.2</v>
      </c>
      <c r="H5" s="4">
        <f>IF(C5+F5&gt;0,(ROUND(58-AVERAGE(C5,F5),0)*0.8),"")</f>
        <v>0.8</v>
      </c>
      <c r="I5" s="13">
        <v>59</v>
      </c>
      <c r="J5" s="4">
        <f>IF(I5&gt;0,H5+I5,"")</f>
        <v>59.8</v>
      </c>
      <c r="K5" s="4">
        <f>IF(C5+F5+I5&gt;0,(ROUND(58-AVERAGE(C5,F5,I5),0)*0.8),"")</f>
        <v>0</v>
      </c>
      <c r="L5" s="13">
        <v>52</v>
      </c>
      <c r="M5" s="26">
        <f>IF(L5&gt;0,K5+L5,"")</f>
        <v>52</v>
      </c>
      <c r="N5" s="4">
        <f>IF(C5+F5+I5+L5&gt;0,(ROUND(58-AVERAGE(C5,F5,I5,L5),0)*0.8),"")</f>
        <v>1.6</v>
      </c>
      <c r="O5" s="3" t="str">
        <f t="shared" si="0"/>
        <v>Austin, Andy</v>
      </c>
      <c r="P5" s="13">
        <v>53</v>
      </c>
      <c r="Q5" s="25">
        <f>IF(P5&gt;0,P5+N5,"")</f>
        <v>54.6</v>
      </c>
      <c r="R5" s="4">
        <f>IF(C5+F5+I5+L5+P5&gt;0,(ROUND(58-AVERAGE(C5,F5,I5,L5,P5),0)*0.8),"")</f>
        <v>1.6</v>
      </c>
      <c r="S5" s="13">
        <v>57</v>
      </c>
      <c r="T5" s="4">
        <f>IF(S5&gt;0,R5+S5,"")</f>
        <v>58.6</v>
      </c>
      <c r="U5" s="4">
        <f>IF(C5+F5+I5+L5+P5+S5&gt;0,(ROUND(58-AVERAGE(C5,F5,I5,L5,P5,S5),0)*0.8),"")</f>
        <v>1.6</v>
      </c>
      <c r="V5" s="18"/>
      <c r="W5" s="13">
        <f t="shared" si="1"/>
      </c>
      <c r="X5" s="19">
        <f t="shared" si="3"/>
        <v>1.6</v>
      </c>
      <c r="Y5" s="3"/>
      <c r="Z5" s="3">
        <f t="shared" si="2"/>
      </c>
      <c r="AA5" s="19">
        <f t="shared" si="4"/>
        <v>1.6</v>
      </c>
      <c r="AB5" t="str">
        <f t="shared" si="5"/>
        <v>Austin, Andy</v>
      </c>
      <c r="AC5" s="5">
        <f t="shared" si="6"/>
        <v>1.6</v>
      </c>
    </row>
    <row r="6" spans="1:29" ht="15" customHeight="1">
      <c r="A6" s="3" t="s">
        <v>37</v>
      </c>
      <c r="B6" s="2" t="s">
        <v>4</v>
      </c>
      <c r="C6" s="13">
        <v>63</v>
      </c>
      <c r="D6" s="13">
        <f aca="true" t="shared" si="7" ref="D6:D49">IF(C6&gt;0,C6," ")</f>
        <v>63</v>
      </c>
      <c r="E6" s="4">
        <f aca="true" t="shared" si="8" ref="E6:E49">IF(C6&gt;0,(ROUND(58-AVERAGE(C6),0)*0.8),"")</f>
        <v>-4</v>
      </c>
      <c r="F6" s="13">
        <v>66</v>
      </c>
      <c r="G6" s="4">
        <f aca="true" t="shared" si="9" ref="G6:G49">IF(F6&gt;0,F6+E6,"")</f>
        <v>62</v>
      </c>
      <c r="H6" s="4">
        <f aca="true" t="shared" si="10" ref="H6:H49">IF(C6+F6&gt;0,(ROUND(58-AVERAGE(C6,F6),0)*0.8),"")</f>
        <v>-5.6000000000000005</v>
      </c>
      <c r="I6" s="13">
        <v>61</v>
      </c>
      <c r="J6" s="4">
        <f aca="true" t="shared" si="11" ref="J6:J49">IF(I6&gt;0,H6+I6,"")</f>
        <v>55.4</v>
      </c>
      <c r="K6" s="4">
        <f aca="true" t="shared" si="12" ref="K6:K49">IF(C6+F6+I6&gt;0,(ROUND(58-AVERAGE(C6,F6,I6),0)*0.8),"")</f>
        <v>-4</v>
      </c>
      <c r="L6" s="13">
        <v>65</v>
      </c>
      <c r="M6" s="4">
        <f aca="true" t="shared" si="13" ref="M6:M49">IF(L6&gt;0,K6+L6,"")</f>
        <v>61</v>
      </c>
      <c r="N6" s="4">
        <f>IF(C6+F6+I6+L6&gt;0,(ROUND(58-AVERAGE(C6,F6,I6,L6),0)*0.8),"")</f>
        <v>-4.800000000000001</v>
      </c>
      <c r="O6" s="3" t="str">
        <f t="shared" si="0"/>
        <v>Beasley, Cannon</v>
      </c>
      <c r="P6" s="13">
        <v>60</v>
      </c>
      <c r="Q6" s="4">
        <f aca="true" t="shared" si="14" ref="Q6:Q49">IF(P6&gt;0,P6+N6,"")</f>
        <v>55.2</v>
      </c>
      <c r="R6" s="4">
        <f aca="true" t="shared" si="15" ref="R6:R49">IF(C6+F6+I6+L6+P6&gt;0,(ROUND(58-AVERAGE(C6,F6,I6,L6,P6),0)*0.8),"")</f>
        <v>-4</v>
      </c>
      <c r="S6" s="13"/>
      <c r="T6" s="4">
        <f aca="true" t="shared" si="16" ref="T6:T49">IF(S6&gt;0,R6+S6,"")</f>
      </c>
      <c r="U6" s="4">
        <f aca="true" t="shared" si="17" ref="U6:U49">IF(C6+F6+I6+L6+P6+S6&gt;0,(ROUND(58-AVERAGE(C6,F6,I6,L6,P6,S6),0)*0.8),"")</f>
        <v>-4</v>
      </c>
      <c r="V6" s="18"/>
      <c r="W6" s="13">
        <f t="shared" si="1"/>
      </c>
      <c r="X6" s="19">
        <f t="shared" si="3"/>
        <v>-4</v>
      </c>
      <c r="Y6" s="3"/>
      <c r="Z6" s="3">
        <f t="shared" si="2"/>
      </c>
      <c r="AA6" s="19">
        <f t="shared" si="4"/>
        <v>-4</v>
      </c>
      <c r="AB6" t="str">
        <f t="shared" si="5"/>
        <v>Beasley, Cannon</v>
      </c>
      <c r="AC6" s="5">
        <f t="shared" si="6"/>
        <v>-4</v>
      </c>
    </row>
    <row r="7" spans="1:29" ht="15" customHeight="1">
      <c r="A7" s="3" t="s">
        <v>49</v>
      </c>
      <c r="B7" s="2" t="s">
        <v>4</v>
      </c>
      <c r="C7" s="13">
        <v>54</v>
      </c>
      <c r="D7" s="13">
        <f>IF(C7&gt;0,C7," ")</f>
        <v>54</v>
      </c>
      <c r="E7" s="4">
        <f>IF(C7&gt;0,(ROUND(58-AVERAGE(C7),0)*0.8),"")</f>
        <v>3.2</v>
      </c>
      <c r="F7" s="13">
        <v>57</v>
      </c>
      <c r="G7" s="4">
        <f>IF(F7&gt;0,F7+E7,"")</f>
        <v>60.2</v>
      </c>
      <c r="H7" s="4">
        <f>IF(C7+F7&gt;0,(ROUND(58-AVERAGE(C7,F7),0)*0.8),"")</f>
        <v>2.4000000000000004</v>
      </c>
      <c r="I7" s="13">
        <v>60</v>
      </c>
      <c r="J7" s="4">
        <f>IF(I7&gt;0,H7+I7,"")</f>
        <v>62.4</v>
      </c>
      <c r="K7" s="4">
        <f>IF(C7+F7+I7&gt;0,(ROUND(58-AVERAGE(C7,F7,I7),0)*0.8),"")</f>
        <v>0.8</v>
      </c>
      <c r="L7" s="13">
        <v>61</v>
      </c>
      <c r="M7" s="4">
        <f>IF(L7&gt;0,K7+L7,"")</f>
        <v>61.8</v>
      </c>
      <c r="N7" s="4">
        <f>IF(C7+F7+I7+L7&gt;0,(ROUND(58-AVERAGE(C7,F7,I7,L7),0)*0.8),"")</f>
        <v>0</v>
      </c>
      <c r="O7" s="3" t="str">
        <f t="shared" si="0"/>
        <v>Bibble, Joel</v>
      </c>
      <c r="P7" s="13">
        <v>61</v>
      </c>
      <c r="Q7" s="4">
        <f>IF(P7&gt;0,P7+N7,"")</f>
        <v>61</v>
      </c>
      <c r="R7" s="4">
        <f>IF(C7+F7+I7+L7+P7&gt;0,(ROUND(58-AVERAGE(C7,F7,I7,L7,P7),0)*0.8),"")</f>
        <v>-0.8</v>
      </c>
      <c r="S7" s="13"/>
      <c r="T7" s="4">
        <f>IF(S7&gt;0,R7+S7,"")</f>
      </c>
      <c r="U7" s="4">
        <f>IF(C7+F7+I7+L7+P7+S7&gt;0,(ROUND(58-AVERAGE(C7,F7,I7,L7,P7,S7),0)*0.8),"")</f>
        <v>-0.8</v>
      </c>
      <c r="V7" s="18"/>
      <c r="W7" s="13">
        <f t="shared" si="1"/>
      </c>
      <c r="X7" s="19">
        <f t="shared" si="3"/>
        <v>-0.8</v>
      </c>
      <c r="Y7" s="3"/>
      <c r="Z7" s="3">
        <f t="shared" si="2"/>
      </c>
      <c r="AA7" s="19">
        <f t="shared" si="4"/>
        <v>-0.8</v>
      </c>
      <c r="AB7" t="str">
        <f t="shared" si="5"/>
        <v>Bibble, Joel</v>
      </c>
      <c r="AC7" s="5">
        <f t="shared" si="6"/>
        <v>-0.8</v>
      </c>
    </row>
    <row r="8" spans="1:29" ht="15" customHeight="1">
      <c r="A8" s="3" t="s">
        <v>6</v>
      </c>
      <c r="B8" s="2" t="s">
        <v>4</v>
      </c>
      <c r="C8" s="13">
        <v>52</v>
      </c>
      <c r="D8" s="22">
        <f t="shared" si="7"/>
        <v>52</v>
      </c>
      <c r="E8" s="4">
        <f t="shared" si="8"/>
        <v>4.800000000000001</v>
      </c>
      <c r="F8" s="13">
        <v>54</v>
      </c>
      <c r="G8" s="4">
        <f t="shared" si="9"/>
        <v>58.8</v>
      </c>
      <c r="H8" s="4">
        <f t="shared" si="10"/>
        <v>4</v>
      </c>
      <c r="I8" s="13">
        <v>51</v>
      </c>
      <c r="J8" s="27">
        <f t="shared" si="11"/>
        <v>55</v>
      </c>
      <c r="K8" s="4">
        <f t="shared" si="12"/>
        <v>4.800000000000001</v>
      </c>
      <c r="L8" s="13">
        <v>62</v>
      </c>
      <c r="M8" s="4">
        <f t="shared" si="13"/>
        <v>66.8</v>
      </c>
      <c r="N8" s="4">
        <f>IF(C8+F8+I8+L8&gt;0,(ROUND(58-AVERAGE(C8,F8,I8,L8),0)*0.8),"")</f>
        <v>2.4000000000000004</v>
      </c>
      <c r="O8" s="3" t="str">
        <f t="shared" si="0"/>
        <v>Bottom, Tracy</v>
      </c>
      <c r="P8" s="13">
        <v>50</v>
      </c>
      <c r="Q8" s="27">
        <f t="shared" si="14"/>
        <v>52.4</v>
      </c>
      <c r="R8" s="4">
        <f t="shared" si="15"/>
        <v>3.2</v>
      </c>
      <c r="S8" s="13">
        <v>58</v>
      </c>
      <c r="T8" s="4">
        <f t="shared" si="16"/>
        <v>61.2</v>
      </c>
      <c r="U8" s="4">
        <f t="shared" si="17"/>
        <v>3.2</v>
      </c>
      <c r="V8" s="18"/>
      <c r="W8" s="13">
        <f t="shared" si="1"/>
      </c>
      <c r="X8" s="19">
        <f t="shared" si="3"/>
        <v>3.2</v>
      </c>
      <c r="Y8" s="3"/>
      <c r="Z8" s="3">
        <f t="shared" si="2"/>
      </c>
      <c r="AA8" s="19">
        <f t="shared" si="4"/>
        <v>3.2</v>
      </c>
      <c r="AB8" t="str">
        <f t="shared" si="5"/>
        <v>Bottom, Tracy</v>
      </c>
      <c r="AC8" s="5">
        <f t="shared" si="6"/>
        <v>3.2</v>
      </c>
    </row>
    <row r="9" spans="1:29" ht="15" customHeight="1">
      <c r="A9" s="3" t="s">
        <v>38</v>
      </c>
      <c r="B9" s="2" t="s">
        <v>4</v>
      </c>
      <c r="C9" s="13"/>
      <c r="D9" s="4" t="str">
        <f t="shared" si="7"/>
        <v> </v>
      </c>
      <c r="E9" s="4">
        <f t="shared" si="8"/>
      </c>
      <c r="F9" s="13"/>
      <c r="G9" s="4">
        <f t="shared" si="9"/>
      </c>
      <c r="H9" s="4">
        <f t="shared" si="10"/>
      </c>
      <c r="I9" s="13"/>
      <c r="J9" s="4">
        <f t="shared" si="11"/>
      </c>
      <c r="K9" s="4">
        <f t="shared" si="12"/>
      </c>
      <c r="L9" s="13"/>
      <c r="M9" s="4">
        <f t="shared" si="13"/>
      </c>
      <c r="N9" s="4">
        <f>IF(C9+F9+I9+L9&gt;0,(ROUND(58-AVERAGE(C9,F9,I9,L9),0)*0.8),"")</f>
      </c>
      <c r="O9" s="3" t="str">
        <f t="shared" si="0"/>
        <v>Brumback, Josh</v>
      </c>
      <c r="P9" s="13"/>
      <c r="Q9" s="4">
        <f t="shared" si="14"/>
      </c>
      <c r="R9" s="4">
        <f t="shared" si="15"/>
      </c>
      <c r="S9" s="13"/>
      <c r="T9" s="4">
        <f t="shared" si="16"/>
      </c>
      <c r="U9" s="4">
        <f t="shared" si="17"/>
      </c>
      <c r="V9" s="18"/>
      <c r="W9" s="13">
        <f t="shared" si="1"/>
      </c>
      <c r="X9" s="19">
        <f t="shared" si="3"/>
      </c>
      <c r="Y9" s="3"/>
      <c r="Z9" s="3">
        <f t="shared" si="2"/>
      </c>
      <c r="AA9" s="19">
        <f t="shared" si="4"/>
      </c>
      <c r="AB9" t="str">
        <f t="shared" si="5"/>
        <v>Brumback, Josh</v>
      </c>
      <c r="AC9" s="5">
        <f t="shared" si="6"/>
      </c>
    </row>
    <row r="10" spans="1:29" ht="15" customHeight="1">
      <c r="A10" s="3" t="s">
        <v>52</v>
      </c>
      <c r="B10" s="2" t="s">
        <v>4</v>
      </c>
      <c r="C10" s="13">
        <v>65</v>
      </c>
      <c r="D10" s="13">
        <f>IF(C10&gt;0,C10," ")</f>
        <v>65</v>
      </c>
      <c r="E10" s="4">
        <f>IF(C10&gt;0,(ROUND(58-AVERAGE(C10),0)*0.8),"")</f>
        <v>-5.6000000000000005</v>
      </c>
      <c r="F10" s="13"/>
      <c r="G10" s="4">
        <f>IF(F10&gt;0,F10+E10,"")</f>
      </c>
      <c r="H10" s="4">
        <f>IF(C10+F10&gt;0,(ROUND(58-AVERAGE(C10,F10),0)*0.8),"")</f>
        <v>-5.6000000000000005</v>
      </c>
      <c r="I10" s="13"/>
      <c r="J10" s="4">
        <f>IF(I10&gt;0,H10+I10,"")</f>
      </c>
      <c r="K10" s="4">
        <f>IF(C10+F10+I10&gt;0,(ROUND(58-AVERAGE(C10,F10,I10),0)*0.8),"")</f>
        <v>-5.6000000000000005</v>
      </c>
      <c r="L10" s="13"/>
      <c r="M10" s="4">
        <f>IF(L10&gt;0,K10+L10,"")</f>
      </c>
      <c r="N10" s="4">
        <f>IF(C10+F10+I10+L10&gt;0,(ROUND(58-AVERAGE(C10,F10,I10,L10),0)*0.8),"")</f>
        <v>-5.6000000000000005</v>
      </c>
      <c r="O10" s="3" t="str">
        <f t="shared" si="0"/>
        <v>Colston, Mike</v>
      </c>
      <c r="P10" s="13"/>
      <c r="Q10" s="4">
        <f>IF(P10&gt;0,P10+N10,"")</f>
      </c>
      <c r="R10" s="4">
        <f>IF(C10+F10+I10+L10+P10&gt;0,(ROUND(58-AVERAGE(C10,F10,I10,L10,P10),0)*0.8),"")</f>
        <v>-5.6000000000000005</v>
      </c>
      <c r="S10" s="13"/>
      <c r="T10" s="4">
        <f>IF(S10&gt;0,R10+S10,"")</f>
      </c>
      <c r="U10" s="4">
        <f>IF(C10+F10+I10+L10+P10+S10&gt;0,(ROUND(58-AVERAGE(C10,F10,I10,L10,P10,S10),0)*0.8),"")</f>
        <v>-5.6000000000000005</v>
      </c>
      <c r="V10" s="18"/>
      <c r="W10" s="13">
        <f t="shared" si="1"/>
      </c>
      <c r="X10" s="19">
        <f t="shared" si="3"/>
        <v>-5.6000000000000005</v>
      </c>
      <c r="Y10" s="3"/>
      <c r="Z10" s="3">
        <f t="shared" si="2"/>
      </c>
      <c r="AA10" s="19">
        <f t="shared" si="4"/>
        <v>-5.6000000000000005</v>
      </c>
      <c r="AB10" t="str">
        <f t="shared" si="5"/>
        <v>Colston, Mike</v>
      </c>
      <c r="AC10" s="5">
        <f t="shared" si="6"/>
        <v>-5.6000000000000005</v>
      </c>
    </row>
    <row r="11" spans="1:29" ht="15" customHeight="1">
      <c r="A11" s="3" t="s">
        <v>59</v>
      </c>
      <c r="B11" s="2"/>
      <c r="C11" s="13"/>
      <c r="D11" s="13" t="str">
        <f>IF(C11&gt;0,C11," ")</f>
        <v> </v>
      </c>
      <c r="E11" s="4">
        <f>IF(C11&gt;0,(ROUND(58-AVERAGE(C11),0)*0.8),"")</f>
      </c>
      <c r="F11" s="13"/>
      <c r="G11" s="4">
        <f>IF(F11&gt;0,F11+E11,"")</f>
      </c>
      <c r="H11" s="4">
        <f>IF(C11+F11&gt;0,(ROUND(58-AVERAGE(C11,F11),0)*0.8),"")</f>
      </c>
      <c r="I11" s="13"/>
      <c r="J11" s="4">
        <f>IF(I11&gt;0,H11+I11,"")</f>
      </c>
      <c r="K11" s="4">
        <f>IF(C11+F11+I11&gt;0,(ROUND(58-AVERAGE(C11,F11,I11),0)*0.8),"")</f>
      </c>
      <c r="L11" s="13"/>
      <c r="M11" s="4">
        <f>IF(L11&gt;0,K11+L11,"")</f>
      </c>
      <c r="N11" s="4">
        <f>IF(C11+F11+I11+L11&gt;0,(ROUND(58-AVERAGE(C11,F11,I11,L11),0)*0.8),"")</f>
      </c>
      <c r="O11" s="3" t="str">
        <f t="shared" si="0"/>
        <v>Dickison, Jason</v>
      </c>
      <c r="P11" s="13"/>
      <c r="Q11" s="4">
        <f>IF(P11&gt;0,P11+N11,"")</f>
      </c>
      <c r="R11" s="4">
        <f>IF(C11+F11+I11+L11+P11&gt;0,(ROUND(58-AVERAGE(C11,F11,I11,L11,P11),0)*0.8),"")</f>
      </c>
      <c r="S11" s="13"/>
      <c r="T11" s="4">
        <f>IF(S11&gt;0,R11+S11,"")</f>
      </c>
      <c r="U11" s="4">
        <f>IF(C11+F11+I11+L11+P11+S11&gt;0,(ROUND(58-AVERAGE(C11,F11,I11,L11,P11,S11),0)*0.8),"")</f>
      </c>
      <c r="V11" s="18"/>
      <c r="W11" s="13">
        <f t="shared" si="1"/>
      </c>
      <c r="X11" s="19">
        <f t="shared" si="3"/>
      </c>
      <c r="Y11" s="3"/>
      <c r="Z11" s="3">
        <f t="shared" si="2"/>
      </c>
      <c r="AA11" s="19">
        <f t="shared" si="4"/>
      </c>
      <c r="AB11" t="str">
        <f t="shared" si="5"/>
        <v>Dickison, Jason</v>
      </c>
      <c r="AC11" s="5">
        <f t="shared" si="6"/>
      </c>
    </row>
    <row r="12" spans="1:29" ht="15" customHeight="1">
      <c r="A12" s="3" t="s">
        <v>50</v>
      </c>
      <c r="B12" s="2" t="s">
        <v>4</v>
      </c>
      <c r="C12" s="13">
        <v>69</v>
      </c>
      <c r="D12" s="13">
        <f>IF(C12&gt;0,C12," ")</f>
        <v>69</v>
      </c>
      <c r="E12" s="4">
        <f>IF(C12&gt;0,(ROUND(58-AVERAGE(C12),0)*0.8),"")</f>
        <v>-8.8</v>
      </c>
      <c r="F12" s="13">
        <v>73</v>
      </c>
      <c r="G12" s="4">
        <f>IF(F12&gt;0,F12+E12,"")</f>
        <v>64.2</v>
      </c>
      <c r="H12" s="4">
        <f>IF(C12+F12&gt;0,(ROUND(58-AVERAGE(C12,F12),0)*0.8),"")</f>
        <v>-10.4</v>
      </c>
      <c r="I12" s="13">
        <v>73</v>
      </c>
      <c r="J12" s="4">
        <f>IF(I12&gt;0,H12+I12,"")</f>
        <v>62.6</v>
      </c>
      <c r="K12" s="4">
        <f>IF(C12+F12+I12&gt;0,(ROUND(58-AVERAGE(C12,F12,I12),0)*0.8),"")</f>
        <v>-11.200000000000001</v>
      </c>
      <c r="L12" s="13">
        <v>77</v>
      </c>
      <c r="M12" s="4">
        <f>IF(L12&gt;0,K12+L12,"")</f>
        <v>65.8</v>
      </c>
      <c r="N12" s="4">
        <f>IF(C12+F12+I12+L12&gt;0,(ROUND(58-AVERAGE(C12,F12,I12,L12),0)*0.8),"")</f>
        <v>-12</v>
      </c>
      <c r="O12" s="3" t="str">
        <f t="shared" si="0"/>
        <v>Drury, Todd</v>
      </c>
      <c r="P12" s="13"/>
      <c r="Q12" s="4">
        <f>IF(P12&gt;0,P12+N12,"")</f>
      </c>
      <c r="R12" s="4">
        <f>IF(C12+F12+I12+L12+P12&gt;0,(ROUND(58-AVERAGE(C12,F12,I12,L12,P12),0)*0.8),"")</f>
        <v>-12</v>
      </c>
      <c r="S12" s="13">
        <v>75</v>
      </c>
      <c r="T12" s="4">
        <f>IF(S12&gt;0,R12+S12,"")</f>
        <v>63</v>
      </c>
      <c r="U12" s="4">
        <f>IF(C12+F12+I12+L12+P12+S12&gt;0,(ROUND(58-AVERAGE(C12,F12,I12,L12,P12,S12),0)*0.8),"")</f>
        <v>-12</v>
      </c>
      <c r="V12" s="18"/>
      <c r="W12" s="13">
        <f t="shared" si="1"/>
      </c>
      <c r="X12" s="19">
        <f t="shared" si="3"/>
        <v>-12</v>
      </c>
      <c r="Y12" s="3"/>
      <c r="Z12" s="3">
        <f t="shared" si="2"/>
      </c>
      <c r="AA12" s="19">
        <f t="shared" si="4"/>
        <v>-12</v>
      </c>
      <c r="AB12" t="str">
        <f t="shared" si="5"/>
        <v>Drury, Todd</v>
      </c>
      <c r="AC12" s="5">
        <f t="shared" si="6"/>
        <v>-12</v>
      </c>
    </row>
    <row r="13" spans="1:29" ht="15" customHeight="1">
      <c r="A13" s="3" t="s">
        <v>41</v>
      </c>
      <c r="B13" s="2"/>
      <c r="C13" s="13"/>
      <c r="D13" s="13" t="str">
        <f>IF(C13&gt;0,C13," ")</f>
        <v> </v>
      </c>
      <c r="E13" s="4">
        <f>IF(C13&gt;0,(ROUND(58-AVERAGE(C13),0)*0.8),"")</f>
      </c>
      <c r="F13" s="13"/>
      <c r="G13" s="4">
        <f>IF(F13&gt;0,F13+E13,"")</f>
      </c>
      <c r="H13" s="4">
        <f>IF(C13+F13&gt;0,(ROUND(58-AVERAGE(C13,F13),0)*0.8),"")</f>
      </c>
      <c r="I13" s="13"/>
      <c r="J13" s="4">
        <f>IF(I13&gt;0,H13+I13,"")</f>
      </c>
      <c r="K13" s="4">
        <f>IF(C13+F13+I13&gt;0,(ROUND(58-AVERAGE(C13,F13,I13),0)*0.8),"")</f>
      </c>
      <c r="L13" s="13"/>
      <c r="M13" s="4">
        <f>IF(L13&gt;0,K13+L13,"")</f>
      </c>
      <c r="N13" s="4">
        <f>IF(C13+F13+I13+L13&gt;0,(ROUND(58-AVERAGE(C13,F13,I13,L13),0)*0.8),"")</f>
      </c>
      <c r="O13" s="3" t="str">
        <f t="shared" si="0"/>
        <v>Estes, Christian</v>
      </c>
      <c r="P13" s="13"/>
      <c r="Q13" s="4">
        <f>IF(P13&gt;0,P13+N13,"")</f>
      </c>
      <c r="R13" s="4">
        <f>IF(C13+F13+I13+L13+P13&gt;0,(ROUND(58-AVERAGE(C13,F13,I13,L13,P13),0)*0.8),"")</f>
      </c>
      <c r="S13" s="13"/>
      <c r="T13" s="4">
        <f>IF(S13&gt;0,R13+S13,"")</f>
      </c>
      <c r="U13" s="4">
        <f>IF(C13+F13+I13+L13+P13+S13&gt;0,(ROUND(58-AVERAGE(C13,F13,I13,L13,P13,S13),0)*0.8),"")</f>
      </c>
      <c r="V13" s="18"/>
      <c r="W13" s="13">
        <f t="shared" si="1"/>
      </c>
      <c r="X13" s="19">
        <f t="shared" si="3"/>
      </c>
      <c r="Y13" s="3"/>
      <c r="Z13" s="3">
        <f t="shared" si="2"/>
      </c>
      <c r="AA13" s="19">
        <f t="shared" si="4"/>
      </c>
      <c r="AB13" t="str">
        <f t="shared" si="5"/>
        <v>Estes, Christian</v>
      </c>
      <c r="AC13" s="5">
        <f t="shared" si="6"/>
      </c>
    </row>
    <row r="14" spans="1:29" ht="15" customHeight="1">
      <c r="A14" s="3" t="s">
        <v>42</v>
      </c>
      <c r="B14" s="2"/>
      <c r="C14" s="13"/>
      <c r="D14" s="13" t="str">
        <f>IF(C14&gt;0,C14," ")</f>
        <v> </v>
      </c>
      <c r="E14" s="4">
        <f>IF(C14&gt;0,(ROUND(58-AVERAGE(C14),0)*0.8),"")</f>
      </c>
      <c r="F14" s="13"/>
      <c r="G14" s="4">
        <f>IF(F14&gt;0,F14+E14,"")</f>
      </c>
      <c r="H14" s="4">
        <f>IF(C14+F14&gt;0,(ROUND(58-AVERAGE(C14,F14),0)*0.8),"")</f>
      </c>
      <c r="I14" s="13"/>
      <c r="J14" s="4">
        <f>IF(I14&gt;0,H14+I14,"")</f>
      </c>
      <c r="K14" s="4">
        <f>IF(C14+F14+I14&gt;0,(ROUND(58-AVERAGE(C14,F14,I14),0)*0.8),"")</f>
      </c>
      <c r="L14" s="13"/>
      <c r="M14" s="4">
        <f>IF(L14&gt;0,K14+L14,"")</f>
      </c>
      <c r="N14" s="4">
        <f>IF(C14+F14+I14+L14&gt;0,(ROUND(58-AVERAGE(C14,F14,I14,L14),0)*0.8),"")</f>
      </c>
      <c r="O14" s="3" t="str">
        <f t="shared" si="0"/>
        <v>Estes, Glenn</v>
      </c>
      <c r="P14" s="13"/>
      <c r="Q14" s="4">
        <f>IF(P14&gt;0,P14+N14,"")</f>
      </c>
      <c r="R14" s="4">
        <f>IF(C14+F14+I14+L14+P14&gt;0,(ROUND(58-AVERAGE(C14,F14,I14,L14,P14),0)*0.8),"")</f>
      </c>
      <c r="S14" s="13"/>
      <c r="T14" s="4">
        <f>IF(S14&gt;0,R14+S14,"")</f>
      </c>
      <c r="U14" s="4">
        <f>IF(C14+F14+I14+L14+P14+S14&gt;0,(ROUND(58-AVERAGE(C14,F14,I14,L14,P14,S14),0)*0.8),"")</f>
      </c>
      <c r="V14" s="18"/>
      <c r="W14" s="13">
        <f t="shared" si="1"/>
      </c>
      <c r="X14" s="19">
        <f t="shared" si="3"/>
      </c>
      <c r="Y14" s="3"/>
      <c r="Z14" s="3">
        <f>IF(Y14&gt;0,X14+Y14,"")</f>
      </c>
      <c r="AA14" s="19">
        <f t="shared" si="4"/>
      </c>
      <c r="AB14" t="str">
        <f t="shared" si="5"/>
        <v>Estes, Glenn</v>
      </c>
      <c r="AC14" s="5">
        <f t="shared" si="6"/>
      </c>
    </row>
    <row r="15" spans="1:29" ht="15" customHeight="1">
      <c r="A15" s="3" t="s">
        <v>28</v>
      </c>
      <c r="B15" s="2" t="s">
        <v>4</v>
      </c>
      <c r="C15" s="13">
        <v>63</v>
      </c>
      <c r="D15" s="13">
        <f t="shared" si="7"/>
        <v>63</v>
      </c>
      <c r="E15" s="4">
        <f t="shared" si="8"/>
        <v>-4</v>
      </c>
      <c r="F15" s="13"/>
      <c r="G15" s="4">
        <f t="shared" si="9"/>
      </c>
      <c r="H15" s="4">
        <f t="shared" si="10"/>
        <v>-4</v>
      </c>
      <c r="I15" s="13">
        <v>63</v>
      </c>
      <c r="J15" s="25">
        <f t="shared" si="11"/>
        <v>59</v>
      </c>
      <c r="K15" s="4">
        <f t="shared" si="12"/>
        <v>-4</v>
      </c>
      <c r="L15" s="13">
        <v>67</v>
      </c>
      <c r="M15" s="4">
        <f t="shared" si="13"/>
        <v>63</v>
      </c>
      <c r="N15" s="4">
        <f>IF(C15+F15+I15+L15&gt;0,(ROUND(58-AVERAGE(C15,F15,I15,L15),0)*0.8),"")</f>
        <v>-4.800000000000001</v>
      </c>
      <c r="O15" s="3" t="str">
        <f t="shared" si="0"/>
        <v>Gallion, Bill</v>
      </c>
      <c r="P15" s="13"/>
      <c r="Q15" s="4">
        <f t="shared" si="14"/>
      </c>
      <c r="R15" s="4">
        <f t="shared" si="15"/>
        <v>-4.800000000000001</v>
      </c>
      <c r="S15" s="13"/>
      <c r="T15" s="4">
        <f t="shared" si="16"/>
      </c>
      <c r="U15" s="4">
        <f t="shared" si="17"/>
        <v>-4.800000000000001</v>
      </c>
      <c r="V15" s="18"/>
      <c r="W15" s="13">
        <f t="shared" si="1"/>
      </c>
      <c r="X15" s="19">
        <f t="shared" si="3"/>
        <v>-4.800000000000001</v>
      </c>
      <c r="Y15" s="3"/>
      <c r="Z15" s="3">
        <f t="shared" si="2"/>
      </c>
      <c r="AA15" s="19">
        <f t="shared" si="4"/>
        <v>-4.800000000000001</v>
      </c>
      <c r="AB15" t="str">
        <f t="shared" si="5"/>
        <v>Gallion, Bill</v>
      </c>
      <c r="AC15" s="5">
        <f t="shared" si="6"/>
        <v>-4.800000000000001</v>
      </c>
    </row>
    <row r="16" spans="1:29" ht="15" customHeight="1">
      <c r="A16" s="3" t="s">
        <v>45</v>
      </c>
      <c r="B16" s="2"/>
      <c r="C16" s="13"/>
      <c r="D16" s="13" t="str">
        <f>IF(C16&gt;0,C16," ")</f>
        <v> </v>
      </c>
      <c r="E16" s="4">
        <f>IF(C16&gt;0,(ROUND(58-AVERAGE(C16),0)*0.8),"")</f>
      </c>
      <c r="F16" s="13"/>
      <c r="G16" s="4">
        <f>IF(F16&gt;0,F16+E16,"")</f>
      </c>
      <c r="H16" s="4">
        <f>IF(C16+F16&gt;0,(ROUND(58-AVERAGE(C16,F16),0)*0.8),"")</f>
      </c>
      <c r="I16" s="13"/>
      <c r="J16" s="4">
        <f>IF(I16&gt;0,H16+I16,"")</f>
      </c>
      <c r="K16" s="4">
        <f>IF(C16+F16+I16&gt;0,(ROUND(58-AVERAGE(C16,F16,I16),0)*0.8),"")</f>
      </c>
      <c r="L16" s="13"/>
      <c r="M16" s="4">
        <f>IF(L16&gt;0,K16+L16,"")</f>
      </c>
      <c r="N16" s="4">
        <f>IF(C16+F16+I16+L16&gt;0,(ROUND(58-AVERAGE(C16,F16,I16,L16),0)*0.8),"")</f>
      </c>
      <c r="O16" s="3" t="str">
        <f t="shared" si="0"/>
        <v>Goodlett, Austin</v>
      </c>
      <c r="P16" s="13"/>
      <c r="Q16" s="4">
        <f>IF(P16&gt;0,P16+N16,"")</f>
      </c>
      <c r="R16" s="4">
        <f>IF(C16+F16+I16+L16+P16&gt;0,(ROUND(58-AVERAGE(C16,F16,I16,L16,P16),0)*0.8),"")</f>
      </c>
      <c r="S16" s="13"/>
      <c r="T16" s="4">
        <f>IF(S16&gt;0,R16+S16,"")</f>
      </c>
      <c r="U16" s="4">
        <f>IF(C16+F16+I16+L16+P16+S16&gt;0,(ROUND(58-AVERAGE(C16,F16,I16,L16,P16,S16),0)*0.8),"")</f>
      </c>
      <c r="V16" s="18"/>
      <c r="W16" s="13">
        <f t="shared" si="1"/>
      </c>
      <c r="X16" s="19">
        <f t="shared" si="3"/>
      </c>
      <c r="Y16" s="3"/>
      <c r="Z16" s="3">
        <f t="shared" si="2"/>
      </c>
      <c r="AA16" s="19">
        <f t="shared" si="4"/>
      </c>
      <c r="AB16" t="str">
        <f t="shared" si="5"/>
        <v>Goodlett, Austin</v>
      </c>
      <c r="AC16" s="5">
        <f t="shared" si="6"/>
      </c>
    </row>
    <row r="17" spans="1:29" ht="15" customHeight="1">
      <c r="A17" s="3" t="s">
        <v>12</v>
      </c>
      <c r="B17" s="2" t="s">
        <v>4</v>
      </c>
      <c r="C17" s="13">
        <v>53</v>
      </c>
      <c r="D17" s="13">
        <f t="shared" si="7"/>
        <v>53</v>
      </c>
      <c r="E17" s="4">
        <f t="shared" si="8"/>
        <v>4</v>
      </c>
      <c r="F17" s="13">
        <v>49</v>
      </c>
      <c r="G17" s="28">
        <f t="shared" si="9"/>
        <v>53</v>
      </c>
      <c r="H17" s="4">
        <f t="shared" si="10"/>
        <v>5.6000000000000005</v>
      </c>
      <c r="I17" s="13">
        <v>49</v>
      </c>
      <c r="J17" s="28">
        <f t="shared" si="11"/>
        <v>54.6</v>
      </c>
      <c r="K17" s="4">
        <f t="shared" si="12"/>
        <v>6.4</v>
      </c>
      <c r="L17" s="13">
        <v>54</v>
      </c>
      <c r="M17" s="4">
        <f t="shared" si="13"/>
        <v>60.4</v>
      </c>
      <c r="N17" s="4">
        <f>IF(C17+F17+I17+L17&gt;0,(ROUND(58-AVERAGE(C17,F17,I17,L17),0)*0.8),"")</f>
        <v>5.6000000000000005</v>
      </c>
      <c r="O17" s="3" t="str">
        <f t="shared" si="0"/>
        <v>Hall, Kevin</v>
      </c>
      <c r="P17" s="13">
        <v>52</v>
      </c>
      <c r="Q17" s="4">
        <f t="shared" si="14"/>
        <v>57.6</v>
      </c>
      <c r="R17" s="4">
        <f t="shared" si="15"/>
        <v>5.6000000000000005</v>
      </c>
      <c r="S17" s="13">
        <v>57</v>
      </c>
      <c r="T17" s="4">
        <f t="shared" si="16"/>
        <v>62.6</v>
      </c>
      <c r="U17" s="4">
        <f t="shared" si="17"/>
        <v>4.800000000000001</v>
      </c>
      <c r="V17" s="18"/>
      <c r="W17" s="13">
        <f t="shared" si="1"/>
      </c>
      <c r="X17" s="19">
        <f t="shared" si="3"/>
        <v>4.800000000000001</v>
      </c>
      <c r="Y17" s="3"/>
      <c r="Z17" s="3">
        <f t="shared" si="2"/>
      </c>
      <c r="AA17" s="19">
        <f t="shared" si="4"/>
        <v>4.800000000000001</v>
      </c>
      <c r="AB17" t="str">
        <f t="shared" si="5"/>
        <v>Hall, Kevin</v>
      </c>
      <c r="AC17" s="5">
        <f t="shared" si="6"/>
        <v>4.800000000000001</v>
      </c>
    </row>
    <row r="18" spans="1:29" ht="15" customHeight="1">
      <c r="A18" s="3" t="s">
        <v>14</v>
      </c>
      <c r="B18" s="2" t="s">
        <v>4</v>
      </c>
      <c r="C18" s="13">
        <v>66</v>
      </c>
      <c r="D18" s="13">
        <f t="shared" si="7"/>
        <v>66</v>
      </c>
      <c r="E18" s="4">
        <f t="shared" si="8"/>
        <v>-6.4</v>
      </c>
      <c r="F18" s="13">
        <v>64</v>
      </c>
      <c r="G18" s="4">
        <f t="shared" si="9"/>
        <v>57.6</v>
      </c>
      <c r="H18" s="4">
        <f t="shared" si="10"/>
        <v>-5.6000000000000005</v>
      </c>
      <c r="I18" s="13"/>
      <c r="J18" s="4">
        <f t="shared" si="11"/>
      </c>
      <c r="K18" s="4">
        <f t="shared" si="12"/>
        <v>-5.6000000000000005</v>
      </c>
      <c r="L18" s="13"/>
      <c r="M18" s="4">
        <f t="shared" si="13"/>
      </c>
      <c r="N18" s="4">
        <f>IF(C18+F18+I18+L18&gt;0,(ROUND(58-AVERAGE(C18,F18,I18,L18),0)*0.8),"")</f>
        <v>-5.6000000000000005</v>
      </c>
      <c r="O18" s="3" t="str">
        <f t="shared" si="0"/>
        <v>Hanks, George</v>
      </c>
      <c r="P18" s="13">
        <v>67</v>
      </c>
      <c r="Q18" s="4">
        <f t="shared" si="14"/>
        <v>61.4</v>
      </c>
      <c r="R18" s="4">
        <f t="shared" si="15"/>
        <v>-6.4</v>
      </c>
      <c r="S18" s="13"/>
      <c r="T18" s="4">
        <f t="shared" si="16"/>
      </c>
      <c r="U18" s="4">
        <f t="shared" si="17"/>
        <v>-6.4</v>
      </c>
      <c r="V18" s="18"/>
      <c r="W18" s="13">
        <f t="shared" si="1"/>
      </c>
      <c r="X18" s="19">
        <f t="shared" si="3"/>
        <v>-6.4</v>
      </c>
      <c r="Y18" s="3"/>
      <c r="Z18" s="3">
        <f t="shared" si="2"/>
      </c>
      <c r="AA18" s="19">
        <f t="shared" si="4"/>
        <v>-6.4</v>
      </c>
      <c r="AB18" t="str">
        <f t="shared" si="5"/>
        <v>Hanks, George</v>
      </c>
      <c r="AC18" s="5">
        <f t="shared" si="6"/>
        <v>-6.4</v>
      </c>
    </row>
    <row r="19" spans="1:29" ht="15" customHeight="1">
      <c r="A19" s="3" t="s">
        <v>15</v>
      </c>
      <c r="B19" s="2" t="s">
        <v>4</v>
      </c>
      <c r="C19" s="13">
        <v>54</v>
      </c>
      <c r="D19" s="13">
        <f t="shared" si="7"/>
        <v>54</v>
      </c>
      <c r="E19" s="4">
        <f t="shared" si="8"/>
        <v>3.2</v>
      </c>
      <c r="F19" s="13">
        <v>61</v>
      </c>
      <c r="G19" s="4">
        <f t="shared" si="9"/>
        <v>64.2</v>
      </c>
      <c r="H19" s="4">
        <f t="shared" si="10"/>
        <v>0.8</v>
      </c>
      <c r="I19" s="13"/>
      <c r="J19" s="4">
        <f t="shared" si="11"/>
      </c>
      <c r="K19" s="4">
        <f t="shared" si="12"/>
        <v>0.8</v>
      </c>
      <c r="L19" s="13"/>
      <c r="M19" s="4">
        <f t="shared" si="13"/>
      </c>
      <c r="N19" s="4">
        <f>IF(C19+F19+I19+L19&gt;0,(ROUND(58-AVERAGE(C19,F19,I19,L19),0)*0.8),"")</f>
        <v>0.8</v>
      </c>
      <c r="O19" s="3" t="str">
        <f t="shared" si="0"/>
        <v>Harris, Cameron</v>
      </c>
      <c r="P19" s="13"/>
      <c r="Q19" s="4">
        <f t="shared" si="14"/>
      </c>
      <c r="R19" s="4">
        <f t="shared" si="15"/>
        <v>0.8</v>
      </c>
      <c r="S19" s="13"/>
      <c r="T19" s="4">
        <f t="shared" si="16"/>
      </c>
      <c r="U19" s="4">
        <f t="shared" si="17"/>
        <v>0.8</v>
      </c>
      <c r="V19" s="18"/>
      <c r="W19" s="13">
        <f t="shared" si="1"/>
      </c>
      <c r="X19" s="19">
        <f t="shared" si="3"/>
        <v>0.8</v>
      </c>
      <c r="Y19" s="3"/>
      <c r="Z19" s="3">
        <f t="shared" si="2"/>
      </c>
      <c r="AA19" s="19">
        <f t="shared" si="4"/>
        <v>0.8</v>
      </c>
      <c r="AB19" t="str">
        <f t="shared" si="5"/>
        <v>Harris, Cameron</v>
      </c>
      <c r="AC19" s="5">
        <f t="shared" si="6"/>
        <v>0.8</v>
      </c>
    </row>
    <row r="20" spans="1:29" ht="15" customHeight="1">
      <c r="A20" s="3" t="s">
        <v>10</v>
      </c>
      <c r="B20" s="2" t="s">
        <v>4</v>
      </c>
      <c r="C20" s="13">
        <v>47</v>
      </c>
      <c r="D20" s="20">
        <f t="shared" si="7"/>
        <v>47</v>
      </c>
      <c r="E20" s="4">
        <f t="shared" si="8"/>
        <v>8.8</v>
      </c>
      <c r="F20" s="13">
        <v>54</v>
      </c>
      <c r="G20" s="4">
        <f t="shared" si="9"/>
        <v>62.8</v>
      </c>
      <c r="H20" s="4">
        <f t="shared" si="10"/>
        <v>6.4</v>
      </c>
      <c r="I20" s="13">
        <v>51</v>
      </c>
      <c r="J20" s="4">
        <f t="shared" si="11"/>
        <v>57.4</v>
      </c>
      <c r="K20" s="4">
        <f t="shared" si="12"/>
        <v>5.6000000000000005</v>
      </c>
      <c r="L20" s="13">
        <v>52</v>
      </c>
      <c r="M20" s="29">
        <f t="shared" si="13"/>
        <v>57.6</v>
      </c>
      <c r="N20" s="4">
        <f>IF(C20+F20+I20+L20&gt;0,(ROUND(58-AVERAGE(C20,F20,I20,L20),0)*0.8),"")</f>
        <v>5.6000000000000005</v>
      </c>
      <c r="O20" s="3" t="str">
        <f t="shared" si="0"/>
        <v>Harris, Kevin</v>
      </c>
      <c r="P20" s="13">
        <v>53</v>
      </c>
      <c r="Q20" s="4">
        <f t="shared" si="14"/>
        <v>58.6</v>
      </c>
      <c r="R20" s="4">
        <f t="shared" si="15"/>
        <v>5.6000000000000005</v>
      </c>
      <c r="S20" s="13">
        <v>49</v>
      </c>
      <c r="T20" s="28">
        <f t="shared" si="16"/>
        <v>54.6</v>
      </c>
      <c r="U20" s="4">
        <f t="shared" si="17"/>
        <v>5.6000000000000005</v>
      </c>
      <c r="V20" s="18"/>
      <c r="W20" s="13">
        <f t="shared" si="1"/>
      </c>
      <c r="X20" s="19">
        <f t="shared" si="3"/>
        <v>5.6000000000000005</v>
      </c>
      <c r="Y20" s="3"/>
      <c r="Z20" s="3">
        <f t="shared" si="2"/>
      </c>
      <c r="AA20" s="19">
        <f t="shared" si="4"/>
        <v>5.6000000000000005</v>
      </c>
      <c r="AB20" t="str">
        <f t="shared" si="5"/>
        <v>Harris, Kevin</v>
      </c>
      <c r="AC20" s="5">
        <f t="shared" si="6"/>
        <v>5.6000000000000005</v>
      </c>
    </row>
    <row r="21" spans="1:29" ht="15" customHeight="1">
      <c r="A21" s="3" t="s">
        <v>5</v>
      </c>
      <c r="B21" s="2" t="s">
        <v>4</v>
      </c>
      <c r="C21" s="13">
        <v>55</v>
      </c>
      <c r="D21" s="13">
        <f t="shared" si="7"/>
        <v>55</v>
      </c>
      <c r="E21" s="4">
        <f t="shared" si="8"/>
        <v>2.4000000000000004</v>
      </c>
      <c r="F21" s="13"/>
      <c r="G21" s="4">
        <f t="shared" si="9"/>
      </c>
      <c r="H21" s="4">
        <f t="shared" si="10"/>
        <v>2.4000000000000004</v>
      </c>
      <c r="I21" s="13">
        <v>55</v>
      </c>
      <c r="J21" s="15">
        <f t="shared" si="11"/>
        <v>57.4</v>
      </c>
      <c r="K21" s="4">
        <f t="shared" si="12"/>
        <v>2.4000000000000004</v>
      </c>
      <c r="L21" s="13">
        <v>53</v>
      </c>
      <c r="M21" s="27">
        <f t="shared" si="13"/>
        <v>55.4</v>
      </c>
      <c r="N21" s="4">
        <f>IF(C21+F21+I21+L21&gt;0,(ROUND(58-AVERAGE(C21,F21,I21,L21),0)*0.8),"")</f>
        <v>3.2</v>
      </c>
      <c r="O21" s="3" t="str">
        <f t="shared" si="0"/>
        <v>Hillard, Rodger</v>
      </c>
      <c r="P21" s="13">
        <v>59</v>
      </c>
      <c r="Q21" s="4">
        <f t="shared" si="14"/>
        <v>62.2</v>
      </c>
      <c r="R21" s="4">
        <f t="shared" si="15"/>
        <v>2.4000000000000004</v>
      </c>
      <c r="S21" s="13">
        <v>56</v>
      </c>
      <c r="T21" s="4">
        <f t="shared" si="16"/>
        <v>58.4</v>
      </c>
      <c r="U21" s="4">
        <f t="shared" si="17"/>
        <v>1.6</v>
      </c>
      <c r="V21" s="18"/>
      <c r="W21" s="13">
        <f t="shared" si="1"/>
      </c>
      <c r="X21" s="19">
        <f t="shared" si="3"/>
        <v>1.6</v>
      </c>
      <c r="Y21" s="3"/>
      <c r="Z21" s="3">
        <f t="shared" si="2"/>
      </c>
      <c r="AA21" s="19">
        <f t="shared" si="4"/>
        <v>1.6</v>
      </c>
      <c r="AB21" t="str">
        <f t="shared" si="5"/>
        <v>Hillard, Rodger</v>
      </c>
      <c r="AC21" s="5">
        <f t="shared" si="6"/>
        <v>1.6</v>
      </c>
    </row>
    <row r="22" spans="1:29" ht="15" customHeight="1">
      <c r="A22" s="3" t="s">
        <v>39</v>
      </c>
      <c r="B22" s="2" t="s">
        <v>4</v>
      </c>
      <c r="C22" s="13">
        <v>65</v>
      </c>
      <c r="D22" s="13">
        <f t="shared" si="7"/>
        <v>65</v>
      </c>
      <c r="E22" s="4">
        <f t="shared" si="8"/>
        <v>-5.6000000000000005</v>
      </c>
      <c r="F22" s="13"/>
      <c r="G22" s="4">
        <f t="shared" si="9"/>
      </c>
      <c r="H22" s="4">
        <f t="shared" si="10"/>
        <v>-5.6000000000000005</v>
      </c>
      <c r="I22" s="13"/>
      <c r="J22" s="15">
        <f t="shared" si="11"/>
      </c>
      <c r="K22" s="4">
        <f t="shared" si="12"/>
        <v>-5.6000000000000005</v>
      </c>
      <c r="L22" s="13"/>
      <c r="M22" s="4">
        <f t="shared" si="13"/>
      </c>
      <c r="N22" s="4">
        <f>IF(C22+F22+I22+L22&gt;0,(ROUND(58-AVERAGE(C22,F22,I22,L22),0)*0.8),"")</f>
        <v>-5.6000000000000005</v>
      </c>
      <c r="O22" s="3" t="str">
        <f t="shared" si="0"/>
        <v>Huff, Bob</v>
      </c>
      <c r="P22" s="13"/>
      <c r="Q22" s="4">
        <f t="shared" si="14"/>
      </c>
      <c r="R22" s="4">
        <f t="shared" si="15"/>
        <v>-5.6000000000000005</v>
      </c>
      <c r="S22" s="13"/>
      <c r="T22" s="4">
        <f t="shared" si="16"/>
      </c>
      <c r="U22" s="4">
        <f t="shared" si="17"/>
        <v>-5.6000000000000005</v>
      </c>
      <c r="V22" s="18"/>
      <c r="W22" s="13">
        <f t="shared" si="1"/>
      </c>
      <c r="X22" s="19">
        <f t="shared" si="3"/>
        <v>-5.6000000000000005</v>
      </c>
      <c r="Y22" s="3"/>
      <c r="Z22" s="3">
        <f t="shared" si="2"/>
      </c>
      <c r="AA22" s="19">
        <f t="shared" si="4"/>
        <v>-5.6000000000000005</v>
      </c>
      <c r="AB22" t="str">
        <f t="shared" si="5"/>
        <v>Huff, Bob</v>
      </c>
      <c r="AC22" s="5">
        <f t="shared" si="6"/>
        <v>-5.6000000000000005</v>
      </c>
    </row>
    <row r="23" spans="1:29" ht="15" customHeight="1">
      <c r="A23" s="3" t="s">
        <v>71</v>
      </c>
      <c r="B23" s="2"/>
      <c r="C23" s="13">
        <v>68</v>
      </c>
      <c r="D23" s="13">
        <f>IF(C23&gt;0,C23," ")</f>
        <v>68</v>
      </c>
      <c r="E23" s="4">
        <f>IF(C23&gt;0,(ROUND(58-AVERAGE(C23),0)*0.8),"")</f>
        <v>-8</v>
      </c>
      <c r="F23" s="13"/>
      <c r="G23" s="4">
        <f>IF(F23&gt;0,F23+E23,"")</f>
      </c>
      <c r="H23" s="4">
        <f>IF(C23+F23&gt;0,(ROUND(58-AVERAGE(C23,F23),0)*0.8),"")</f>
        <v>-8</v>
      </c>
      <c r="I23" s="13"/>
      <c r="J23" s="15">
        <f>IF(I23&gt;0,H23+I23,"")</f>
      </c>
      <c r="K23" s="4">
        <f>IF(C23+F23+I23&gt;0,(ROUND(58-AVERAGE(C23,F23,I23),0)*0.8),"")</f>
        <v>-8</v>
      </c>
      <c r="L23" s="13"/>
      <c r="M23" s="4">
        <f>IF(L23&gt;0,K23+L23,"")</f>
      </c>
      <c r="N23" s="4">
        <f>IF(C23+F23+I23+L23&gt;0,(ROUND(58-AVERAGE(C23,F23,I23,L23),0)*0.8),"")</f>
        <v>-8</v>
      </c>
      <c r="O23" s="3" t="str">
        <f>IF(A23&gt;"",A23,"")</f>
        <v>Huff, Tristan</v>
      </c>
      <c r="P23" s="13"/>
      <c r="Q23" s="4">
        <f>IF(P23&gt;0,P23+N23,"")</f>
      </c>
      <c r="R23" s="4">
        <f>IF(C23+F23+I23+L23+P23&gt;0,(ROUND(58-AVERAGE(C23,F23,I23,L23,P23),0)*0.8),"")</f>
        <v>-8</v>
      </c>
      <c r="S23" s="13"/>
      <c r="T23" s="4">
        <f>IF(S23&gt;0,R23+S23,"")</f>
      </c>
      <c r="U23" s="4">
        <f>IF(C23+F23+I23+L23+P23+S23&gt;0,(ROUND(58-AVERAGE(C23,F23,I23,L23,P23,S23),0)*0.8),"")</f>
        <v>-8</v>
      </c>
      <c r="V23" s="18"/>
      <c r="W23" s="13">
        <f>IF(V23&gt;0,U23+V23,"")</f>
      </c>
      <c r="X23" s="19">
        <f t="shared" si="3"/>
        <v>-8</v>
      </c>
      <c r="Y23" s="3"/>
      <c r="Z23" s="3">
        <f>IF(Y23&gt;0,X23+Y23,"")</f>
      </c>
      <c r="AA23" s="19">
        <f t="shared" si="4"/>
        <v>-8</v>
      </c>
      <c r="AB23" t="str">
        <f>A23</f>
        <v>Huff, Tristan</v>
      </c>
      <c r="AC23" s="5">
        <f>AA23</f>
        <v>-8</v>
      </c>
    </row>
    <row r="24" spans="1:29" ht="15" customHeight="1">
      <c r="A24" s="3" t="s">
        <v>58</v>
      </c>
      <c r="B24" s="2"/>
      <c r="C24" s="13"/>
      <c r="D24" s="13" t="str">
        <f>IF(C24&gt;0,C24," ")</f>
        <v> </v>
      </c>
      <c r="E24" s="4">
        <f>IF(C24&gt;0,(ROUND(58-AVERAGE(C24),0)*0.8),"")</f>
      </c>
      <c r="F24" s="13"/>
      <c r="G24" s="4">
        <f>IF(F24&gt;0,F24+E24,"")</f>
      </c>
      <c r="H24" s="4">
        <f>IF(C24+F24&gt;0,(ROUND(58-AVERAGE(C24,F24),0)*0.8),"")</f>
      </c>
      <c r="I24" s="13"/>
      <c r="J24" s="4">
        <f>IF(I24&gt;0,H24+I24,"")</f>
      </c>
      <c r="K24" s="4">
        <f>IF(C24+F24+I24&gt;0,(ROUND(58-AVERAGE(C24,F24,I24),0)*0.8),"")</f>
      </c>
      <c r="L24" s="13"/>
      <c r="M24" s="4">
        <f>IF(L24&gt;0,K24+L24,"")</f>
      </c>
      <c r="N24" s="4">
        <f>IF(C24+F24+I24+L24&gt;0,(ROUND(58-AVERAGE(C24,F24,I24,L24),0)*0.8),"")</f>
      </c>
      <c r="O24" s="3" t="str">
        <f t="shared" si="0"/>
        <v>Joseph, Ben</v>
      </c>
      <c r="P24" s="13"/>
      <c r="Q24" s="4">
        <f>IF(P24&gt;0,P24+N24,"")</f>
      </c>
      <c r="R24" s="4">
        <f>IF(C24+F24+I24+L24+P24&gt;0,(ROUND(58-AVERAGE(C24,F24,I24,L24,P24),0)*0.8),"")</f>
      </c>
      <c r="S24" s="13"/>
      <c r="T24" s="4">
        <f>IF(S24&gt;0,R24+S24,"")</f>
      </c>
      <c r="U24" s="4">
        <f>IF(C24+F24+I24+L24+P24+S24&gt;0,(ROUND(58-AVERAGE(C24,F24,I24,L24,P24,S24),0)*0.8),"")</f>
      </c>
      <c r="V24" s="18"/>
      <c r="W24" s="13">
        <f t="shared" si="1"/>
      </c>
      <c r="X24" s="19">
        <f t="shared" si="3"/>
      </c>
      <c r="Y24" s="3"/>
      <c r="Z24" s="3">
        <f t="shared" si="2"/>
      </c>
      <c r="AA24" s="19">
        <f t="shared" si="4"/>
      </c>
      <c r="AB24" t="str">
        <f t="shared" si="5"/>
        <v>Joseph, Ben</v>
      </c>
      <c r="AC24" s="5">
        <f t="shared" si="6"/>
      </c>
    </row>
    <row r="25" spans="1:29" ht="15" customHeight="1">
      <c r="A25" s="3" t="s">
        <v>53</v>
      </c>
      <c r="B25" s="2"/>
      <c r="C25" s="13"/>
      <c r="D25" s="13" t="str">
        <f>IF(C25&gt;0,C25," ")</f>
        <v> </v>
      </c>
      <c r="E25" s="4">
        <f>IF(C25&gt;0,(ROUND(58-AVERAGE(C25),0)*0.8),"")</f>
      </c>
      <c r="F25" s="13"/>
      <c r="G25" s="4">
        <f>IF(F25&gt;0,F25+E25,"")</f>
      </c>
      <c r="H25" s="4">
        <f>IF(C25+F25&gt;0,(ROUND(58-AVERAGE(C25,F25),0)*0.8),"")</f>
      </c>
      <c r="I25" s="13"/>
      <c r="J25" s="4">
        <f>IF(I25&gt;0,H25+I25,"")</f>
      </c>
      <c r="K25" s="4">
        <f>IF(C25+F25+I25&gt;0,(ROUND(58-AVERAGE(C25,F25,I25),0)*0.8),"")</f>
      </c>
      <c r="L25" s="13"/>
      <c r="M25" s="4">
        <f>IF(L25&gt;0,K25+L25,"")</f>
      </c>
      <c r="N25" s="4">
        <f>IF(C25+F25+I25+L25&gt;0,(ROUND(58-AVERAGE(C25,F25,I25,L25),0)*0.8),"")</f>
      </c>
      <c r="O25" s="3" t="str">
        <f t="shared" si="0"/>
        <v>Kenyon, Lee</v>
      </c>
      <c r="P25" s="13"/>
      <c r="Q25" s="4">
        <f>IF(P25&gt;0,P25+N25,"")</f>
      </c>
      <c r="R25" s="4">
        <f>IF(C25+F25+I25+L25+P25&gt;0,(ROUND(58-AVERAGE(C25,F25,I25,L25,P25),0)*0.8),"")</f>
      </c>
      <c r="S25" s="13"/>
      <c r="T25" s="4">
        <f>IF(S25&gt;0,R25+S25,"")</f>
      </c>
      <c r="U25" s="4">
        <f>IF(C25+F25+I25+L25+P25+S25&gt;0,(ROUND(58-AVERAGE(C25,F25,I25,L25,P25,S25),0)*0.8),"")</f>
      </c>
      <c r="V25" s="18"/>
      <c r="W25" s="13">
        <f t="shared" si="1"/>
      </c>
      <c r="X25" s="19">
        <f t="shared" si="3"/>
      </c>
      <c r="Y25" s="3"/>
      <c r="Z25" s="3">
        <f t="shared" si="2"/>
      </c>
      <c r="AA25" s="19">
        <f t="shared" si="4"/>
      </c>
      <c r="AB25" t="str">
        <f t="shared" si="5"/>
        <v>Kenyon, Lee</v>
      </c>
      <c r="AC25" s="5">
        <f t="shared" si="6"/>
      </c>
    </row>
    <row r="26" spans="1:29" ht="15" customHeight="1">
      <c r="A26" s="3" t="s">
        <v>55</v>
      </c>
      <c r="B26" s="2"/>
      <c r="C26" s="13"/>
      <c r="D26" s="13" t="str">
        <f>IF(C26&gt;0,C26," ")</f>
        <v> </v>
      </c>
      <c r="E26" s="4">
        <f>IF(C26&gt;0,(ROUND(58-AVERAGE(C26),0)*0.8),"")</f>
      </c>
      <c r="F26" s="13"/>
      <c r="G26" s="4">
        <f>IF(F26&gt;0,F26+E26,"")</f>
      </c>
      <c r="H26" s="4">
        <f>IF(C26+F26&gt;0,(ROUND(58-AVERAGE(C26,F26),0)*0.8),"")</f>
      </c>
      <c r="I26" s="13"/>
      <c r="J26" s="4">
        <f>IF(I26&gt;0,H26+I26,"")</f>
      </c>
      <c r="K26" s="4">
        <f>IF(C26+F26+I26&gt;0,(ROUND(58-AVERAGE(C26,F26,I26),0)*0.8),"")</f>
      </c>
      <c r="L26" s="13"/>
      <c r="M26" s="4">
        <f>IF(L26&gt;0,K26+L26,"")</f>
      </c>
      <c r="N26" s="4">
        <f>IF(C26+F26+I26+L26&gt;0,(ROUND(58-AVERAGE(C26,F26,I26,L26),0)*0.8),"")</f>
      </c>
      <c r="O26" s="3" t="str">
        <f t="shared" si="0"/>
        <v>Logsdon, Taylor</v>
      </c>
      <c r="P26" s="13"/>
      <c r="Q26" s="4">
        <f>IF(P26&gt;0,P26+N26,"")</f>
      </c>
      <c r="R26" s="4">
        <f>IF(C26+F26+I26+L26+P26&gt;0,(ROUND(58-AVERAGE(C26,F26,I26,L26,P26),0)*0.8),"")</f>
      </c>
      <c r="S26" s="13"/>
      <c r="T26" s="4">
        <f>IF(S26&gt;0,R26+S26,"")</f>
      </c>
      <c r="U26" s="4">
        <f>IF(C26+F26+I26+L26+P26+S26&gt;0,(ROUND(58-AVERAGE(C26,F26,I26,L26,P26,S26),0)*0.8),"")</f>
      </c>
      <c r="V26" s="18"/>
      <c r="W26" s="13">
        <f t="shared" si="1"/>
      </c>
      <c r="X26" s="19">
        <f t="shared" si="3"/>
      </c>
      <c r="Y26" s="3"/>
      <c r="Z26" s="3">
        <f t="shared" si="2"/>
      </c>
      <c r="AA26" s="19">
        <f t="shared" si="4"/>
      </c>
      <c r="AB26" t="str">
        <f t="shared" si="5"/>
        <v>Logsdon, Taylor</v>
      </c>
      <c r="AC26" s="5">
        <f t="shared" si="6"/>
      </c>
    </row>
    <row r="27" spans="1:29" ht="15" customHeight="1">
      <c r="A27" s="3" t="s">
        <v>46</v>
      </c>
      <c r="B27" s="2"/>
      <c r="C27" s="13"/>
      <c r="D27" s="13" t="str">
        <f>IF(C27&gt;0,C27," ")</f>
        <v> </v>
      </c>
      <c r="E27" s="4">
        <f>IF(C27&gt;0,(ROUND(58-AVERAGE(C27),0)*0.8),"")</f>
      </c>
      <c r="F27" s="13"/>
      <c r="G27" s="4">
        <f>IF(F27&gt;0,F27+E27,"")</f>
      </c>
      <c r="H27" s="4">
        <f>IF(C27+F27&gt;0,(ROUND(58-AVERAGE(C27,F27),0)*0.8),"")</f>
      </c>
      <c r="I27" s="13"/>
      <c r="J27" s="4">
        <f>IF(I27&gt;0,H27+I27,"")</f>
      </c>
      <c r="K27" s="4">
        <f>IF(C27+F27+I27&gt;0,(ROUND(58-AVERAGE(C27,F27,I27),0)*0.8),"")</f>
      </c>
      <c r="L27" s="13"/>
      <c r="M27" s="4">
        <f>IF(L27&gt;0,K27+L27,"")</f>
      </c>
      <c r="N27" s="4">
        <f>IF(C27+F27+I27+L27&gt;0,(ROUND(58-AVERAGE(C27,F27,I27,L27),0)*0.8),"")</f>
      </c>
      <c r="O27" s="3" t="str">
        <f t="shared" si="0"/>
        <v>Long, Blake</v>
      </c>
      <c r="P27" s="13"/>
      <c r="Q27" s="4">
        <f>IF(P27&gt;0,P27+N27,"")</f>
      </c>
      <c r="R27" s="4">
        <f>IF(C27+F27+I27+L27+P27&gt;0,(ROUND(58-AVERAGE(C27,F27,I27,L27,P27),0)*0.8),"")</f>
      </c>
      <c r="S27" s="13"/>
      <c r="T27" s="4">
        <f>IF(S27&gt;0,R27+S27,"")</f>
      </c>
      <c r="U27" s="4">
        <f>IF(C27+F27+I27+L27+P27+S27&gt;0,(ROUND(58-AVERAGE(C27,F27,I27,L27,P27,S27),0)*0.8),"")</f>
      </c>
      <c r="V27" s="18"/>
      <c r="W27" s="13">
        <f t="shared" si="1"/>
      </c>
      <c r="X27" s="19">
        <f t="shared" si="3"/>
      </c>
      <c r="Y27" s="3"/>
      <c r="Z27" s="3">
        <f t="shared" si="2"/>
      </c>
      <c r="AA27" s="19">
        <f t="shared" si="4"/>
      </c>
      <c r="AB27" t="str">
        <f t="shared" si="5"/>
        <v>Long, Blake</v>
      </c>
      <c r="AC27" s="5">
        <f t="shared" si="6"/>
      </c>
    </row>
    <row r="28" spans="1:29" ht="15" customHeight="1">
      <c r="A28" s="3" t="s">
        <v>40</v>
      </c>
      <c r="B28" s="2" t="s">
        <v>4</v>
      </c>
      <c r="C28" s="13">
        <v>64</v>
      </c>
      <c r="D28" s="13">
        <f t="shared" si="7"/>
        <v>64</v>
      </c>
      <c r="E28" s="4">
        <f t="shared" si="8"/>
        <v>-4.800000000000001</v>
      </c>
      <c r="F28" s="13">
        <v>55</v>
      </c>
      <c r="G28" s="26">
        <f t="shared" si="9"/>
        <v>50.2</v>
      </c>
      <c r="H28" s="4">
        <f t="shared" si="10"/>
        <v>-1.6</v>
      </c>
      <c r="I28" s="13">
        <v>55</v>
      </c>
      <c r="J28" s="26">
        <f t="shared" si="11"/>
        <v>53.4</v>
      </c>
      <c r="K28" s="4">
        <f t="shared" si="12"/>
        <v>0</v>
      </c>
      <c r="L28" s="13">
        <v>56</v>
      </c>
      <c r="M28" s="28">
        <f t="shared" si="13"/>
        <v>56</v>
      </c>
      <c r="N28" s="4">
        <f>IF(C28+F28+I28+L28&gt;0,(ROUND(58-AVERAGE(C28,F28,I28,L28),0)*0.8),"")</f>
        <v>0.8</v>
      </c>
      <c r="O28" s="3" t="str">
        <f t="shared" si="0"/>
        <v>Martin, Michael</v>
      </c>
      <c r="P28" s="13">
        <v>54</v>
      </c>
      <c r="Q28" s="28">
        <f t="shared" si="14"/>
        <v>54.8</v>
      </c>
      <c r="R28" s="4">
        <f t="shared" si="15"/>
        <v>0.8</v>
      </c>
      <c r="S28" s="13">
        <v>55</v>
      </c>
      <c r="T28" s="4">
        <f t="shared" si="16"/>
        <v>55.8</v>
      </c>
      <c r="U28" s="4">
        <f t="shared" si="17"/>
        <v>1.6</v>
      </c>
      <c r="V28" s="18"/>
      <c r="W28" s="13">
        <f t="shared" si="1"/>
      </c>
      <c r="X28" s="19">
        <f t="shared" si="3"/>
        <v>1.6</v>
      </c>
      <c r="Y28" s="3"/>
      <c r="Z28" s="3">
        <f t="shared" si="2"/>
      </c>
      <c r="AA28" s="19">
        <f t="shared" si="4"/>
        <v>1.6</v>
      </c>
      <c r="AB28" t="str">
        <f t="shared" si="5"/>
        <v>Martin, Michael</v>
      </c>
      <c r="AC28" s="5">
        <f t="shared" si="6"/>
        <v>1.6</v>
      </c>
    </row>
    <row r="29" spans="1:29" ht="15" customHeight="1">
      <c r="A29" s="3" t="s">
        <v>13</v>
      </c>
      <c r="B29" s="2" t="s">
        <v>4</v>
      </c>
      <c r="C29" s="13">
        <v>63</v>
      </c>
      <c r="D29" s="24">
        <f t="shared" si="7"/>
        <v>63</v>
      </c>
      <c r="E29" s="4">
        <f t="shared" si="8"/>
        <v>-4</v>
      </c>
      <c r="F29" s="13">
        <v>62</v>
      </c>
      <c r="G29" s="4">
        <f t="shared" si="9"/>
        <v>58</v>
      </c>
      <c r="H29" s="4">
        <f t="shared" si="10"/>
        <v>-4</v>
      </c>
      <c r="I29" s="13">
        <v>60</v>
      </c>
      <c r="J29" s="4">
        <f t="shared" si="11"/>
        <v>56</v>
      </c>
      <c r="K29" s="4">
        <f t="shared" si="12"/>
        <v>-3.2</v>
      </c>
      <c r="L29" s="13">
        <v>61</v>
      </c>
      <c r="M29" s="4">
        <f t="shared" si="13"/>
        <v>57.8</v>
      </c>
      <c r="N29" s="4">
        <f>IF(C29+F29+I29+L29&gt;0,(ROUND(58-AVERAGE(C29,F29,I29,L29),0)*0.8),"")</f>
        <v>-3.2</v>
      </c>
      <c r="O29" s="3" t="str">
        <f t="shared" si="0"/>
        <v>Miller, Allen</v>
      </c>
      <c r="P29" s="13">
        <v>54</v>
      </c>
      <c r="Q29" s="26">
        <f t="shared" si="14"/>
        <v>50.8</v>
      </c>
      <c r="R29" s="4">
        <f t="shared" si="15"/>
        <v>-1.6</v>
      </c>
      <c r="S29" s="13">
        <v>64</v>
      </c>
      <c r="T29" s="4">
        <f t="shared" si="16"/>
        <v>62.4</v>
      </c>
      <c r="U29" s="4">
        <f t="shared" si="17"/>
        <v>-2.4000000000000004</v>
      </c>
      <c r="V29" s="18"/>
      <c r="W29" s="13">
        <f t="shared" si="1"/>
      </c>
      <c r="X29" s="19">
        <f t="shared" si="3"/>
        <v>-2.4000000000000004</v>
      </c>
      <c r="Y29" s="3"/>
      <c r="Z29" s="3">
        <f t="shared" si="2"/>
      </c>
      <c r="AA29" s="19">
        <f t="shared" si="4"/>
        <v>-2.4000000000000004</v>
      </c>
      <c r="AB29" t="str">
        <f t="shared" si="5"/>
        <v>Miller, Allen</v>
      </c>
      <c r="AC29" s="5">
        <f t="shared" si="6"/>
        <v>-2.4000000000000004</v>
      </c>
    </row>
    <row r="30" spans="1:29" ht="15" customHeight="1">
      <c r="A30" s="3" t="s">
        <v>57</v>
      </c>
      <c r="B30" s="2"/>
      <c r="C30" s="13"/>
      <c r="D30" s="13" t="str">
        <f>IF(C30&gt;0,C30," ")</f>
        <v> </v>
      </c>
      <c r="E30" s="4">
        <f>IF(C30&gt;0,(ROUND(58-AVERAGE(C30),0)*0.8),"")</f>
      </c>
      <c r="F30" s="13"/>
      <c r="G30" s="4">
        <f>IF(F30&gt;0,F30+E30,"")</f>
      </c>
      <c r="H30" s="4">
        <f>IF(C30+F30&gt;0,(ROUND(58-AVERAGE(C30,F30),0)*0.8),"")</f>
      </c>
      <c r="I30" s="13"/>
      <c r="J30" s="4">
        <f>IF(I30&gt;0,H30+I30,"")</f>
      </c>
      <c r="K30" s="4">
        <f>IF(C30+F30+I30&gt;0,(ROUND(58-AVERAGE(C30,F30,I30),0)*0.8),"")</f>
      </c>
      <c r="L30" s="13"/>
      <c r="M30" s="4">
        <f>IF(L30&gt;0,K30+L30,"")</f>
      </c>
      <c r="N30" s="4">
        <f>IF(C30+F30+I30+L30&gt;0,(ROUND(58-AVERAGE(C30,F30,I30,L30),0)*0.8),"")</f>
      </c>
      <c r="O30" s="3" t="str">
        <f t="shared" si="0"/>
        <v>More, Michael</v>
      </c>
      <c r="P30" s="13"/>
      <c r="Q30" s="4">
        <f>IF(P30&gt;0,P30+N30,"")</f>
      </c>
      <c r="R30" s="4">
        <f>IF(C30+F30+I30+L30+P30&gt;0,(ROUND(58-AVERAGE(C30,F30,I30,L30,P30),0)*0.8),"")</f>
      </c>
      <c r="S30" s="13"/>
      <c r="T30" s="4">
        <f>IF(S30&gt;0,R30+S30,"")</f>
      </c>
      <c r="U30" s="4">
        <f>IF(C30+F30+I30+L30+P30+S30&gt;0,(ROUND(58-AVERAGE(C30,F30,I30,L30,P30,S30),0)*0.8),"")</f>
      </c>
      <c r="V30" s="18"/>
      <c r="W30" s="13">
        <f t="shared" si="1"/>
      </c>
      <c r="X30" s="19">
        <f t="shared" si="3"/>
      </c>
      <c r="Y30" s="3"/>
      <c r="Z30" s="3">
        <f t="shared" si="2"/>
      </c>
      <c r="AA30" s="19">
        <f t="shared" si="4"/>
      </c>
      <c r="AB30" t="str">
        <f t="shared" si="5"/>
        <v>More, Michael</v>
      </c>
      <c r="AC30" s="5">
        <f t="shared" si="6"/>
      </c>
    </row>
    <row r="31" spans="1:29" ht="15" customHeight="1">
      <c r="A31" s="3" t="s">
        <v>56</v>
      </c>
      <c r="B31" s="2"/>
      <c r="C31" s="13"/>
      <c r="D31" s="13" t="str">
        <f>IF(C31&gt;0,C31," ")</f>
        <v> </v>
      </c>
      <c r="E31" s="4">
        <f>IF(C31&gt;0,(ROUND(58-AVERAGE(C31),0)*0.8),"")</f>
      </c>
      <c r="F31" s="13"/>
      <c r="G31" s="4">
        <f>IF(F31&gt;0,F31+E31,"")</f>
      </c>
      <c r="H31" s="4">
        <f>IF(C31+F31&gt;0,(ROUND(58-AVERAGE(C31,F31),0)*0.8),"")</f>
      </c>
      <c r="I31" s="13"/>
      <c r="J31" s="4">
        <f>IF(I31&gt;0,H31+I31,"")</f>
      </c>
      <c r="K31" s="4">
        <f>IF(C31+F31+I31&gt;0,(ROUND(58-AVERAGE(C31,F31,I31),0)*0.8),"")</f>
      </c>
      <c r="L31" s="13"/>
      <c r="M31" s="4">
        <f>IF(L31&gt;0,K31+L31,"")</f>
      </c>
      <c r="N31" s="4">
        <f>IF(C31+F31+I31+L31&gt;0,(ROUND(58-AVERAGE(C31,F31,I31,L31),0)*0.8),"")</f>
      </c>
      <c r="O31" s="3" t="str">
        <f t="shared" si="0"/>
        <v>Phillips, Austin</v>
      </c>
      <c r="P31" s="13"/>
      <c r="Q31" s="4">
        <f>IF(P31&gt;0,P31+N31,"")</f>
      </c>
      <c r="R31" s="4">
        <f>IF(C31+F31+I31+L31+P31&gt;0,(ROUND(58-AVERAGE(C31,F31,I31,L31,P31),0)*0.8),"")</f>
      </c>
      <c r="S31" s="13"/>
      <c r="T31" s="4">
        <f>IF(S31&gt;0,R31+S31,"")</f>
      </c>
      <c r="U31" s="4">
        <f>IF(C31+F31+I31+L31+P31+S31&gt;0,(ROUND(58-AVERAGE(C31,F31,I31,L31,P31,S31),0)*0.8),"")</f>
      </c>
      <c r="V31" s="18"/>
      <c r="W31" s="13">
        <f t="shared" si="1"/>
      </c>
      <c r="X31" s="19">
        <f t="shared" si="3"/>
      </c>
      <c r="Y31" s="3"/>
      <c r="Z31" s="3">
        <f t="shared" si="2"/>
      </c>
      <c r="AA31" s="19">
        <f t="shared" si="4"/>
      </c>
      <c r="AB31" t="str">
        <f t="shared" si="5"/>
        <v>Phillips, Austin</v>
      </c>
      <c r="AC31" s="5">
        <f t="shared" si="6"/>
      </c>
    </row>
    <row r="32" spans="1:29" ht="15" customHeight="1">
      <c r="A32" s="3" t="s">
        <v>9</v>
      </c>
      <c r="B32" s="2" t="s">
        <v>4</v>
      </c>
      <c r="C32" s="13"/>
      <c r="D32" s="13" t="str">
        <f t="shared" si="7"/>
        <v> </v>
      </c>
      <c r="E32" s="4">
        <f t="shared" si="8"/>
      </c>
      <c r="F32" s="13">
        <v>56</v>
      </c>
      <c r="G32" s="4" t="e">
        <f t="shared" si="9"/>
        <v>#VALUE!</v>
      </c>
      <c r="H32" s="4">
        <f t="shared" si="10"/>
        <v>1.6</v>
      </c>
      <c r="I32" s="13">
        <v>60</v>
      </c>
      <c r="J32" s="4">
        <f t="shared" si="11"/>
        <v>61.6</v>
      </c>
      <c r="K32" s="4">
        <f t="shared" si="12"/>
        <v>0</v>
      </c>
      <c r="L32" s="13"/>
      <c r="M32" s="4">
        <f t="shared" si="13"/>
      </c>
      <c r="N32" s="4">
        <f>IF(C32+F32+I32+L32&gt;0,(ROUND(58-AVERAGE(C32,F32,I32,L32),0)*0.8),"")</f>
        <v>0</v>
      </c>
      <c r="O32" s="3" t="str">
        <f t="shared" si="0"/>
        <v>Pinkston, Matthew</v>
      </c>
      <c r="P32" s="13"/>
      <c r="Q32" s="4">
        <f t="shared" si="14"/>
      </c>
      <c r="R32" s="4">
        <f t="shared" si="15"/>
        <v>0</v>
      </c>
      <c r="S32" s="13"/>
      <c r="T32" s="4">
        <f t="shared" si="16"/>
      </c>
      <c r="U32" s="4">
        <f t="shared" si="17"/>
        <v>0</v>
      </c>
      <c r="V32" s="18"/>
      <c r="W32" s="13">
        <f t="shared" si="1"/>
      </c>
      <c r="X32" s="19">
        <f t="shared" si="3"/>
        <v>0</v>
      </c>
      <c r="Y32" s="3"/>
      <c r="Z32" s="3">
        <f t="shared" si="2"/>
      </c>
      <c r="AA32" s="19">
        <f t="shared" si="4"/>
        <v>0</v>
      </c>
      <c r="AB32" t="str">
        <f t="shared" si="5"/>
        <v>Pinkston, Matthew</v>
      </c>
      <c r="AC32" s="5">
        <f t="shared" si="6"/>
        <v>0</v>
      </c>
    </row>
    <row r="33" spans="1:29" ht="15" customHeight="1">
      <c r="A33" s="3" t="s">
        <v>70</v>
      </c>
      <c r="B33" s="2"/>
      <c r="C33" s="13">
        <v>69</v>
      </c>
      <c r="D33" s="13">
        <f>IF(C33&gt;0,C33," ")</f>
        <v>69</v>
      </c>
      <c r="E33" s="4">
        <f>IF(C33&gt;0,(ROUND(58-AVERAGE(C33),0)*0.8),"")</f>
        <v>-8.8</v>
      </c>
      <c r="F33" s="13">
        <v>67</v>
      </c>
      <c r="G33" s="4">
        <f>IF(F33&gt;0,F33+E33,"")</f>
        <v>58.2</v>
      </c>
      <c r="H33" s="4">
        <f>IF(C33+F33&gt;0,(ROUND(58-AVERAGE(C33,F33),0)*0.8),"")</f>
        <v>-8</v>
      </c>
      <c r="I33" s="13"/>
      <c r="J33" s="4">
        <f>IF(I33&gt;0,H33+I33,"")</f>
      </c>
      <c r="K33" s="4">
        <f>IF(C33+F33+I33&gt;0,(ROUND(58-AVERAGE(C33,F33,I33),0)*0.8),"")</f>
        <v>-8</v>
      </c>
      <c r="L33" s="13">
        <v>72</v>
      </c>
      <c r="M33" s="4">
        <f>IF(L33&gt;0,K33+L33,"")</f>
        <v>64</v>
      </c>
      <c r="N33" s="4">
        <f>IF(C33+F33+I33+L33&gt;0,(ROUND(58-AVERAGE(C33,F33,I33,L33),0)*0.8),"")</f>
        <v>-8.8</v>
      </c>
      <c r="O33" s="3" t="str">
        <f>IF(A33&gt;"",A33,"")</f>
        <v>Raisor, Darryl</v>
      </c>
      <c r="P33" s="13">
        <v>65</v>
      </c>
      <c r="Q33" s="4">
        <f>IF(P33&gt;0,P33+N33,"")</f>
        <v>56.2</v>
      </c>
      <c r="R33" s="4">
        <f>IF(C33+F33+I33+L33+P33&gt;0,(ROUND(58-AVERAGE(C33,F33,I33,L33,P33),0)*0.8),"")</f>
        <v>-8</v>
      </c>
      <c r="S33" s="13">
        <v>63</v>
      </c>
      <c r="T33" s="27">
        <f>IF(S33&gt;0,R33+S33,"")</f>
        <v>55</v>
      </c>
      <c r="U33" s="4">
        <f>IF(C33+F33+I33+L33+P33+S33&gt;0,(ROUND(58-AVERAGE(C33,F33,I33,L33,P33,S33),0)*0.8),"")</f>
        <v>-7.2</v>
      </c>
      <c r="V33" s="18"/>
      <c r="W33" s="13">
        <f>IF(V33&gt;0,U33+V33,"")</f>
      </c>
      <c r="X33" s="19">
        <f t="shared" si="3"/>
        <v>-7.2</v>
      </c>
      <c r="Y33" s="3"/>
      <c r="Z33" s="3">
        <f>IF(Y33&gt;0,X33+Y33,"")</f>
      </c>
      <c r="AA33" s="19">
        <f t="shared" si="4"/>
        <v>-7.2</v>
      </c>
      <c r="AB33" t="str">
        <f>A33</f>
        <v>Raisor, Darryl</v>
      </c>
      <c r="AC33" s="5">
        <f>AA33</f>
        <v>-7.2</v>
      </c>
    </row>
    <row r="34" spans="1:29" ht="15" customHeight="1">
      <c r="A34" s="3" t="s">
        <v>2</v>
      </c>
      <c r="B34" s="2" t="s">
        <v>4</v>
      </c>
      <c r="C34" s="13">
        <v>57</v>
      </c>
      <c r="D34" s="13">
        <f t="shared" si="7"/>
        <v>57</v>
      </c>
      <c r="E34" s="4">
        <f t="shared" si="8"/>
        <v>0.8</v>
      </c>
      <c r="F34" s="13"/>
      <c r="G34" s="4">
        <f t="shared" si="9"/>
      </c>
      <c r="H34" s="4">
        <f t="shared" si="10"/>
        <v>0.8</v>
      </c>
      <c r="I34" s="13"/>
      <c r="J34" s="4">
        <f t="shared" si="11"/>
      </c>
      <c r="K34" s="4">
        <f t="shared" si="12"/>
        <v>0.8</v>
      </c>
      <c r="L34" s="13">
        <v>65</v>
      </c>
      <c r="M34" s="4">
        <f t="shared" si="13"/>
        <v>65.8</v>
      </c>
      <c r="N34" s="4">
        <f>IF(C34+F34+I34+L34&gt;0,(ROUND(58-AVERAGE(C34,F34,I34,L34),0)*0.8),"")</f>
        <v>-2.4000000000000004</v>
      </c>
      <c r="O34" s="3" t="str">
        <f t="shared" si="0"/>
        <v>Richardson, Rex</v>
      </c>
      <c r="P34" s="13">
        <v>60</v>
      </c>
      <c r="Q34" s="4">
        <f t="shared" si="14"/>
        <v>57.6</v>
      </c>
      <c r="R34" s="4">
        <f t="shared" si="15"/>
        <v>-2.4000000000000004</v>
      </c>
      <c r="S34" s="13">
        <v>65</v>
      </c>
      <c r="T34" s="4">
        <f t="shared" si="16"/>
        <v>62.6</v>
      </c>
      <c r="U34" s="4">
        <f t="shared" si="17"/>
        <v>-3.2</v>
      </c>
      <c r="V34" s="18"/>
      <c r="W34" s="13">
        <f t="shared" si="1"/>
      </c>
      <c r="X34" s="19">
        <f t="shared" si="3"/>
        <v>-3.2</v>
      </c>
      <c r="Y34" s="3"/>
      <c r="Z34" s="3">
        <f t="shared" si="2"/>
      </c>
      <c r="AA34" s="19">
        <f t="shared" si="4"/>
        <v>-3.2</v>
      </c>
      <c r="AB34" t="str">
        <f t="shared" si="5"/>
        <v>Richardson, Rex</v>
      </c>
      <c r="AC34" s="5">
        <f t="shared" si="6"/>
        <v>-3.2</v>
      </c>
    </row>
    <row r="35" spans="1:29" ht="15" customHeight="1">
      <c r="A35" s="3" t="s">
        <v>47</v>
      </c>
      <c r="B35" s="2"/>
      <c r="C35" s="13"/>
      <c r="D35" s="13" t="str">
        <f>IF(C35&gt;0,C35," ")</f>
        <v> </v>
      </c>
      <c r="E35" s="4">
        <f>IF(C35&gt;0,(ROUND(58-AVERAGE(C35),0)*0.8),"")</f>
      </c>
      <c r="F35" s="13"/>
      <c r="G35" s="4">
        <f>IF(F35&gt;0,F35+E35,"")</f>
      </c>
      <c r="H35" s="4">
        <f>IF(C35+F35&gt;0,(ROUND(58-AVERAGE(C35,F35),0)*0.8),"")</f>
      </c>
      <c r="I35" s="13"/>
      <c r="J35" s="4">
        <f>IF(I35&gt;0,H35+I35,"")</f>
      </c>
      <c r="K35" s="4">
        <f>IF(C35+F35+I35&gt;0,(ROUND(58-AVERAGE(C35,F35,I35),0)*0.8),"")</f>
      </c>
      <c r="L35" s="13"/>
      <c r="M35" s="4">
        <f>IF(L35&gt;0,K35+L35,"")</f>
      </c>
      <c r="N35" s="4">
        <f>IF(C35+F35+I35+L35&gt;0,(ROUND(58-AVERAGE(C35,F35,I35,L35),0)*0.8),"")</f>
      </c>
      <c r="O35" s="3" t="str">
        <f t="shared" si="0"/>
        <v>Robinson, Lee</v>
      </c>
      <c r="P35" s="13"/>
      <c r="Q35" s="4">
        <f>IF(P35&gt;0,P35+N35,"")</f>
      </c>
      <c r="R35" s="4">
        <f>IF(C35+F35+I35+L35+P35&gt;0,(ROUND(58-AVERAGE(C35,F35,I35,L35,P35),0)*0.8),"")</f>
      </c>
      <c r="S35" s="13"/>
      <c r="T35" s="4">
        <f>IF(S35&gt;0,R35+S35,"")</f>
      </c>
      <c r="U35" s="4">
        <f>IF(C35+F35+I35+L35+P35+S35&gt;0,(ROUND(58-AVERAGE(C35,F35,I35,L35,P35,S35),0)*0.8),"")</f>
      </c>
      <c r="V35" s="18"/>
      <c r="W35" s="13">
        <f t="shared" si="1"/>
      </c>
      <c r="X35" s="19">
        <f t="shared" si="3"/>
      </c>
      <c r="Y35" s="3"/>
      <c r="Z35" s="3">
        <f t="shared" si="2"/>
      </c>
      <c r="AA35" s="19">
        <f t="shared" si="4"/>
      </c>
      <c r="AB35" t="str">
        <f t="shared" si="5"/>
        <v>Robinson, Lee</v>
      </c>
      <c r="AC35" s="5">
        <f t="shared" si="6"/>
      </c>
    </row>
    <row r="36" spans="1:29" ht="15" customHeight="1">
      <c r="A36" s="3" t="s">
        <v>21</v>
      </c>
      <c r="B36" s="2" t="s">
        <v>4</v>
      </c>
      <c r="C36" s="13"/>
      <c r="D36" s="13" t="str">
        <f t="shared" si="7"/>
        <v> </v>
      </c>
      <c r="E36" s="4">
        <f t="shared" si="8"/>
      </c>
      <c r="F36" s="13"/>
      <c r="G36" s="4">
        <f t="shared" si="9"/>
      </c>
      <c r="H36" s="4">
        <f t="shared" si="10"/>
      </c>
      <c r="I36" s="13"/>
      <c r="J36" s="4">
        <f t="shared" si="11"/>
      </c>
      <c r="K36" s="4">
        <f t="shared" si="12"/>
      </c>
      <c r="L36" s="13"/>
      <c r="M36" s="4">
        <f t="shared" si="13"/>
      </c>
      <c r="N36" s="4">
        <f>IF(C36+F36+I36+L36&gt;0,(ROUND(58-AVERAGE(C36,F36,I36,L36),0)*0.8),"")</f>
      </c>
      <c r="O36" s="3" t="str">
        <f t="shared" si="0"/>
        <v>Rollins, Darryl</v>
      </c>
      <c r="P36" s="13">
        <v>60</v>
      </c>
      <c r="Q36" s="4" t="e">
        <f t="shared" si="14"/>
        <v>#VALUE!</v>
      </c>
      <c r="R36" s="4">
        <f t="shared" si="15"/>
        <v>-1.6</v>
      </c>
      <c r="S36" s="13"/>
      <c r="T36" s="4">
        <f t="shared" si="16"/>
      </c>
      <c r="U36" s="4">
        <f t="shared" si="17"/>
        <v>-1.6</v>
      </c>
      <c r="V36" s="18"/>
      <c r="W36" s="13">
        <f t="shared" si="1"/>
      </c>
      <c r="X36" s="19">
        <f t="shared" si="3"/>
        <v>-1.6</v>
      </c>
      <c r="Y36" s="3"/>
      <c r="Z36" s="3">
        <f t="shared" si="2"/>
      </c>
      <c r="AA36" s="19">
        <f t="shared" si="4"/>
        <v>-1.6</v>
      </c>
      <c r="AB36" t="str">
        <f t="shared" si="5"/>
        <v>Rollins, Darryl</v>
      </c>
      <c r="AC36" s="5">
        <f t="shared" si="6"/>
        <v>-1.6</v>
      </c>
    </row>
    <row r="37" spans="1:29" ht="15" customHeight="1">
      <c r="A37" s="3" t="s">
        <v>69</v>
      </c>
      <c r="B37" s="2"/>
      <c r="C37" s="13">
        <v>55</v>
      </c>
      <c r="D37" s="13">
        <f>IF(C37&gt;0,C37," ")</f>
        <v>55</v>
      </c>
      <c r="E37" s="4">
        <f>IF(C37&gt;0,(ROUND(58-AVERAGE(C37),0)*0.8),"")</f>
        <v>2.4000000000000004</v>
      </c>
      <c r="F37" s="13"/>
      <c r="G37" s="4">
        <f>IF(F37&gt;0,F37+E37,"")</f>
      </c>
      <c r="H37" s="4">
        <f>IF(C37+F37&gt;0,(ROUND(58-AVERAGE(C37,F37),0)*0.8),"")</f>
        <v>2.4000000000000004</v>
      </c>
      <c r="I37" s="13"/>
      <c r="J37" s="4">
        <f>IF(I37&gt;0,H37+I37,"")</f>
      </c>
      <c r="K37" s="4">
        <f>IF(C37+F37+I37&gt;0,(ROUND(58-AVERAGE(C37,F37,I37),0)*0.8),"")</f>
        <v>2.4000000000000004</v>
      </c>
      <c r="L37" s="13"/>
      <c r="M37" s="4">
        <f>IF(L37&gt;0,K37+L37,"")</f>
      </c>
      <c r="N37" s="4">
        <f>IF(C37+F37+I37+L37&gt;0,(ROUND(58-AVERAGE(C37,F37,I37,L37),0)*0.8),"")</f>
        <v>2.4000000000000004</v>
      </c>
      <c r="O37" s="3" t="str">
        <f>IF(A37&gt;"",A37,"")</f>
        <v>Ruble, Mike</v>
      </c>
      <c r="P37" s="13"/>
      <c r="Q37" s="4">
        <f>IF(P37&gt;0,P37+N37,"")</f>
      </c>
      <c r="R37" s="4">
        <f>IF(C37+F37+I37+L37+P37&gt;0,(ROUND(58-AVERAGE(C37,F37,I37,L37,P37),0)*0.8),"")</f>
        <v>2.4000000000000004</v>
      </c>
      <c r="S37" s="13"/>
      <c r="T37" s="4">
        <f>IF(S37&gt;0,R37+S37,"")</f>
      </c>
      <c r="U37" s="4">
        <f>IF(C37+F37+I37+L37+P37+S37&gt;0,(ROUND(58-AVERAGE(C37,F37,I37,L37,P37,S37),0)*0.8),"")</f>
        <v>2.4000000000000004</v>
      </c>
      <c r="V37" s="18"/>
      <c r="W37" s="13">
        <f>IF(V37&gt;0,U37+V37,"")</f>
      </c>
      <c r="X37" s="19">
        <f t="shared" si="3"/>
        <v>2.4000000000000004</v>
      </c>
      <c r="Y37" s="3"/>
      <c r="Z37" s="3">
        <f>IF(Y37&gt;0,X37+Y37,"")</f>
      </c>
      <c r="AA37" s="19">
        <f t="shared" si="4"/>
        <v>2.4000000000000004</v>
      </c>
      <c r="AB37" t="str">
        <f>A37</f>
        <v>Ruble, Mike</v>
      </c>
      <c r="AC37" s="5">
        <f>AA37</f>
        <v>2.4000000000000004</v>
      </c>
    </row>
    <row r="38" spans="1:29" ht="15" customHeight="1">
      <c r="A38" s="3" t="s">
        <v>8</v>
      </c>
      <c r="B38" s="2" t="s">
        <v>4</v>
      </c>
      <c r="C38" s="13">
        <v>53</v>
      </c>
      <c r="D38" s="23">
        <f t="shared" si="7"/>
        <v>53</v>
      </c>
      <c r="E38" s="4">
        <f t="shared" si="8"/>
        <v>4</v>
      </c>
      <c r="F38" s="13">
        <v>48</v>
      </c>
      <c r="G38" s="27">
        <f t="shared" si="9"/>
        <v>52</v>
      </c>
      <c r="H38" s="4">
        <f t="shared" si="10"/>
        <v>6.4</v>
      </c>
      <c r="I38" s="13">
        <v>53</v>
      </c>
      <c r="J38" s="4">
        <f t="shared" si="11"/>
        <v>59.4</v>
      </c>
      <c r="K38" s="4">
        <f t="shared" si="12"/>
        <v>5.6000000000000005</v>
      </c>
      <c r="L38" s="13"/>
      <c r="M38" s="4">
        <f t="shared" si="13"/>
      </c>
      <c r="N38" s="4">
        <f>IF(C38+F38+I38+L38&gt;0,(ROUND(58-AVERAGE(C38,F38,I38,L38),0)*0.8),"")</f>
        <v>5.6000000000000005</v>
      </c>
      <c r="O38" s="3" t="str">
        <f t="shared" si="0"/>
        <v>Spaulding, Jordan</v>
      </c>
      <c r="P38" s="13"/>
      <c r="Q38" s="4">
        <f t="shared" si="14"/>
      </c>
      <c r="R38" s="4">
        <f t="shared" si="15"/>
        <v>5.6000000000000005</v>
      </c>
      <c r="S38" s="13"/>
      <c r="T38" s="4">
        <f t="shared" si="16"/>
      </c>
      <c r="U38" s="4">
        <f t="shared" si="17"/>
        <v>5.6000000000000005</v>
      </c>
      <c r="V38" s="18"/>
      <c r="W38" s="13">
        <f t="shared" si="1"/>
      </c>
      <c r="X38" s="19">
        <f t="shared" si="3"/>
        <v>5.6000000000000005</v>
      </c>
      <c r="Y38" s="3"/>
      <c r="Z38" s="3">
        <f t="shared" si="2"/>
      </c>
      <c r="AA38" s="19">
        <f t="shared" si="4"/>
        <v>5.6000000000000005</v>
      </c>
      <c r="AB38" t="str">
        <f t="shared" si="5"/>
        <v>Spaulding, Jordan</v>
      </c>
      <c r="AC38" s="5">
        <f t="shared" si="6"/>
        <v>5.6000000000000005</v>
      </c>
    </row>
    <row r="39" spans="1:29" ht="15" customHeight="1">
      <c r="A39" s="3" t="s">
        <v>7</v>
      </c>
      <c r="B39" s="2" t="s">
        <v>4</v>
      </c>
      <c r="C39" s="13">
        <v>55</v>
      </c>
      <c r="D39" s="13">
        <f t="shared" si="7"/>
        <v>55</v>
      </c>
      <c r="E39" s="4">
        <f t="shared" si="8"/>
        <v>2.4000000000000004</v>
      </c>
      <c r="F39" s="13">
        <v>55</v>
      </c>
      <c r="G39" s="4">
        <f t="shared" si="9"/>
        <v>57.4</v>
      </c>
      <c r="H39" s="4">
        <f t="shared" si="10"/>
        <v>2.4000000000000004</v>
      </c>
      <c r="I39" s="13">
        <v>59</v>
      </c>
      <c r="J39" s="4">
        <f t="shared" si="11"/>
        <v>61.4</v>
      </c>
      <c r="K39" s="4">
        <f t="shared" si="12"/>
        <v>1.6</v>
      </c>
      <c r="L39" s="13"/>
      <c r="M39" s="4">
        <f t="shared" si="13"/>
      </c>
      <c r="N39" s="4">
        <f>IF(C39+F39+I39+L39&gt;0,(ROUND(58-AVERAGE(C39,F39,I39,L39),0)*0.8),"")</f>
        <v>1.6</v>
      </c>
      <c r="O39" s="3" t="str">
        <f t="shared" si="0"/>
        <v>Spaulding, Ricky</v>
      </c>
      <c r="P39" s="13">
        <v>55</v>
      </c>
      <c r="Q39" s="4">
        <f t="shared" si="14"/>
        <v>56.6</v>
      </c>
      <c r="R39" s="4">
        <f t="shared" si="15"/>
        <v>1.6</v>
      </c>
      <c r="S39" s="13">
        <v>58</v>
      </c>
      <c r="T39" s="4">
        <f t="shared" si="16"/>
        <v>59.6</v>
      </c>
      <c r="U39" s="4">
        <f t="shared" si="17"/>
        <v>1.6</v>
      </c>
      <c r="V39" s="18"/>
      <c r="W39" s="13">
        <f t="shared" si="1"/>
      </c>
      <c r="X39" s="19">
        <f t="shared" si="3"/>
        <v>1.6</v>
      </c>
      <c r="Y39" s="3"/>
      <c r="Z39" s="3">
        <f t="shared" si="2"/>
      </c>
      <c r="AA39" s="19">
        <f t="shared" si="4"/>
        <v>1.6</v>
      </c>
      <c r="AB39" t="str">
        <f t="shared" si="5"/>
        <v>Spaulding, Ricky</v>
      </c>
      <c r="AC39" s="5">
        <f t="shared" si="6"/>
        <v>1.6</v>
      </c>
    </row>
    <row r="40" spans="1:29" ht="15" customHeight="1">
      <c r="A40" s="3" t="s">
        <v>35</v>
      </c>
      <c r="B40" s="2" t="s">
        <v>4</v>
      </c>
      <c r="C40" s="13">
        <v>69</v>
      </c>
      <c r="D40" s="13">
        <f t="shared" si="7"/>
        <v>69</v>
      </c>
      <c r="E40" s="4">
        <f t="shared" si="8"/>
        <v>-8.8</v>
      </c>
      <c r="F40" s="13">
        <v>71</v>
      </c>
      <c r="G40" s="4">
        <f t="shared" si="9"/>
        <v>62.2</v>
      </c>
      <c r="H40" s="4">
        <f t="shared" si="10"/>
        <v>-9.600000000000001</v>
      </c>
      <c r="I40" s="13">
        <v>74</v>
      </c>
      <c r="J40" s="4">
        <f t="shared" si="11"/>
        <v>64.4</v>
      </c>
      <c r="K40" s="4">
        <f t="shared" si="12"/>
        <v>-10.4</v>
      </c>
      <c r="L40" s="13">
        <v>71</v>
      </c>
      <c r="M40" s="4">
        <f t="shared" si="13"/>
        <v>60.6</v>
      </c>
      <c r="N40" s="4">
        <f>IF(C40+F40+I40+L40&gt;0,(ROUND(58-AVERAGE(C40,F40,I40,L40),0)*0.8),"")</f>
        <v>-10.4</v>
      </c>
      <c r="O40" s="3" t="str">
        <f t="shared" si="0"/>
        <v>Stratton, Ben</v>
      </c>
      <c r="P40" s="13">
        <v>69</v>
      </c>
      <c r="Q40" s="4">
        <f t="shared" si="14"/>
        <v>58.6</v>
      </c>
      <c r="R40" s="4">
        <f t="shared" si="15"/>
        <v>-10.4</v>
      </c>
      <c r="S40" s="13">
        <v>66</v>
      </c>
      <c r="T40" s="4">
        <f t="shared" si="16"/>
        <v>55.6</v>
      </c>
      <c r="U40" s="4">
        <f t="shared" si="17"/>
        <v>-9.600000000000001</v>
      </c>
      <c r="V40" s="18"/>
      <c r="W40" s="13">
        <f t="shared" si="1"/>
      </c>
      <c r="X40" s="19">
        <f t="shared" si="3"/>
        <v>-9.600000000000001</v>
      </c>
      <c r="Y40" s="3"/>
      <c r="Z40" s="3">
        <f t="shared" si="2"/>
      </c>
      <c r="AA40" s="19">
        <f t="shared" si="4"/>
        <v>-9.600000000000001</v>
      </c>
      <c r="AB40" t="str">
        <f t="shared" si="5"/>
        <v>Stratton, Ben</v>
      </c>
      <c r="AC40" s="5">
        <f t="shared" si="6"/>
        <v>-9.600000000000001</v>
      </c>
    </row>
    <row r="41" spans="1:29" ht="15" customHeight="1">
      <c r="A41" s="3" t="s">
        <v>36</v>
      </c>
      <c r="B41" s="2" t="s">
        <v>4</v>
      </c>
      <c r="C41" s="13"/>
      <c r="D41" s="13" t="str">
        <f t="shared" si="7"/>
        <v> </v>
      </c>
      <c r="E41" s="4">
        <f t="shared" si="8"/>
      </c>
      <c r="F41" s="13">
        <v>64</v>
      </c>
      <c r="G41" s="4" t="e">
        <f t="shared" si="9"/>
        <v>#VALUE!</v>
      </c>
      <c r="H41" s="4">
        <f t="shared" si="10"/>
        <v>-4.800000000000001</v>
      </c>
      <c r="I41" s="13">
        <v>72</v>
      </c>
      <c r="J41" s="4">
        <f t="shared" si="11"/>
        <v>67.2</v>
      </c>
      <c r="K41" s="4">
        <f t="shared" si="12"/>
        <v>-8</v>
      </c>
      <c r="L41" s="13">
        <v>67</v>
      </c>
      <c r="M41" s="4">
        <f t="shared" si="13"/>
        <v>59</v>
      </c>
      <c r="N41" s="4">
        <f>IF(C41+F41+I41+L41&gt;0,(ROUND(58-AVERAGE(C41,F41,I41,L41),0)*0.8),"")</f>
        <v>-8</v>
      </c>
      <c r="O41" s="3" t="str">
        <f t="shared" si="0"/>
        <v>Stratton, MaryEllen</v>
      </c>
      <c r="P41" s="13">
        <v>67</v>
      </c>
      <c r="Q41" s="4">
        <f t="shared" si="14"/>
        <v>59</v>
      </c>
      <c r="R41" s="4">
        <f t="shared" si="15"/>
        <v>-8</v>
      </c>
      <c r="S41" s="13"/>
      <c r="T41" s="4">
        <f t="shared" si="16"/>
      </c>
      <c r="U41" s="4">
        <f t="shared" si="17"/>
        <v>-8</v>
      </c>
      <c r="V41" s="18"/>
      <c r="W41" s="13">
        <f t="shared" si="1"/>
      </c>
      <c r="X41" s="19">
        <f t="shared" si="3"/>
        <v>-8</v>
      </c>
      <c r="Y41" s="3"/>
      <c r="Z41" s="3">
        <f t="shared" si="2"/>
      </c>
      <c r="AA41" s="19">
        <f t="shared" si="4"/>
        <v>-8</v>
      </c>
      <c r="AB41" t="str">
        <f t="shared" si="5"/>
        <v>Stratton, MaryEllen</v>
      </c>
      <c r="AC41" s="5">
        <f t="shared" si="6"/>
        <v>-8</v>
      </c>
    </row>
    <row r="42" spans="1:29" ht="15" customHeight="1">
      <c r="A42" s="3" t="s">
        <v>48</v>
      </c>
      <c r="B42" s="2" t="s">
        <v>4</v>
      </c>
      <c r="C42" s="13">
        <v>64</v>
      </c>
      <c r="D42" s="13">
        <f>IF(C42&gt;0,C42," ")</f>
        <v>64</v>
      </c>
      <c r="E42" s="4">
        <f>IF(C42&gt;0,(ROUND(58-AVERAGE(C42),0)*0.8),"")</f>
        <v>-4.800000000000001</v>
      </c>
      <c r="F42" s="13">
        <v>61</v>
      </c>
      <c r="G42" s="4">
        <f>IF(F42&gt;0,F42+E42,"")</f>
        <v>56.2</v>
      </c>
      <c r="H42" s="4">
        <f>IF(C42+F42&gt;0,(ROUND(58-AVERAGE(C42,F42),0)*0.8),"")</f>
        <v>-4</v>
      </c>
      <c r="I42" s="13">
        <v>64</v>
      </c>
      <c r="J42" s="4">
        <f>IF(I42&gt;0,H42+I42,"")</f>
        <v>60</v>
      </c>
      <c r="K42" s="4">
        <f>IF(C42+F42+I42&gt;0,(ROUND(58-AVERAGE(C42,F42,I42),0)*0.8),"")</f>
        <v>-4</v>
      </c>
      <c r="L42" s="13">
        <v>64</v>
      </c>
      <c r="M42" s="4">
        <f>IF(L42&gt;0,K42+L42,"")</f>
        <v>60</v>
      </c>
      <c r="N42" s="4">
        <f>IF(C42+F42+I42+L42&gt;0,(ROUND(58-AVERAGE(C42,F42,I42,L42),0)*0.8),"")</f>
        <v>-4</v>
      </c>
      <c r="O42" s="3" t="str">
        <f t="shared" si="0"/>
        <v>Tinnell, TJ</v>
      </c>
      <c r="P42" s="13"/>
      <c r="Q42" s="4">
        <f>IF(P42&gt;0,P42+N42,"")</f>
      </c>
      <c r="R42" s="4">
        <f>IF(C42+F42+I42+L42+P42&gt;0,(ROUND(58-AVERAGE(C42,F42,I42,L42,P42),0)*0.8),"")</f>
        <v>-4</v>
      </c>
      <c r="S42" s="13"/>
      <c r="T42" s="4">
        <f>IF(S42&gt;0,R42+S42,"")</f>
      </c>
      <c r="U42" s="4">
        <f>IF(C42+F42+I42+L42+P42+S42&gt;0,(ROUND(58-AVERAGE(C42,F42,I42,L42,P42,S42),0)*0.8),"")</f>
        <v>-4</v>
      </c>
      <c r="V42" s="18"/>
      <c r="W42" s="13">
        <f t="shared" si="1"/>
      </c>
      <c r="X42" s="19">
        <f t="shared" si="3"/>
        <v>-4</v>
      </c>
      <c r="Y42" s="3"/>
      <c r="Z42" s="3">
        <f t="shared" si="2"/>
      </c>
      <c r="AA42" s="19">
        <f t="shared" si="4"/>
        <v>-4</v>
      </c>
      <c r="AB42" t="str">
        <f t="shared" si="5"/>
        <v>Tinnell, TJ</v>
      </c>
      <c r="AC42" s="5">
        <f t="shared" si="6"/>
        <v>-4</v>
      </c>
    </row>
    <row r="43" spans="1:29" ht="15" customHeight="1">
      <c r="A43" s="3" t="s">
        <v>62</v>
      </c>
      <c r="B43" s="2" t="s">
        <v>4</v>
      </c>
      <c r="C43" s="13">
        <v>62</v>
      </c>
      <c r="D43" s="13">
        <f>IF(C43&gt;0,C43," ")</f>
        <v>62</v>
      </c>
      <c r="E43" s="4">
        <f>IF(C43&gt;0,(ROUND(58-AVERAGE(C43),0)*0.8),"")</f>
        <v>-3.2</v>
      </c>
      <c r="F43" s="13"/>
      <c r="G43" s="4">
        <f>IF(F43&gt;0,F43+E43,"")</f>
      </c>
      <c r="H43" s="4">
        <f>IF(C43+F43&gt;0,(ROUND(58-AVERAGE(C43,F43),0)*0.8),"")</f>
        <v>-3.2</v>
      </c>
      <c r="I43" s="13"/>
      <c r="J43" s="15">
        <f>IF(I43&gt;0,H43+I43,"")</f>
      </c>
      <c r="K43" s="4">
        <f>IF(C43+F43+I43&gt;0,(ROUND(58-AVERAGE(C43,F43,I43),0)*0.8),"")</f>
        <v>-3.2</v>
      </c>
      <c r="L43" s="13">
        <v>61</v>
      </c>
      <c r="M43" s="4">
        <f>IF(L43&gt;0,K43+L43,"")</f>
        <v>57.8</v>
      </c>
      <c r="N43" s="4">
        <f>IF(C43+F43+I43+L43&gt;0,(ROUND(58-AVERAGE(C43,F43,I43,L43),0)*0.8),"")</f>
        <v>-3.2</v>
      </c>
      <c r="O43" s="3" t="str">
        <f t="shared" si="0"/>
        <v>Trammell, Jacob</v>
      </c>
      <c r="P43" s="13"/>
      <c r="Q43" s="4">
        <f>IF(P43&gt;0,P43+N43,"")</f>
      </c>
      <c r="R43" s="4">
        <f>IF(C43+F43+I43+L43+P43&gt;0,(ROUND(58-AVERAGE(C43,F43,I43,L43,P43),0)*0.8),"")</f>
        <v>-3.2</v>
      </c>
      <c r="S43" s="13"/>
      <c r="T43" s="4">
        <f>IF(S43&gt;0,R43+S43,"")</f>
      </c>
      <c r="U43" s="4">
        <f>IF(C43+F43+I43+L43+P43+S43&gt;0,(ROUND(58-AVERAGE(C43,F43,I43,L43,P43,S43),0)*0.8),"")</f>
        <v>-3.2</v>
      </c>
      <c r="V43" s="18"/>
      <c r="W43" s="13">
        <f t="shared" si="1"/>
      </c>
      <c r="X43" s="19">
        <f t="shared" si="3"/>
        <v>-3.2</v>
      </c>
      <c r="Y43" s="3"/>
      <c r="Z43" s="3">
        <f t="shared" si="2"/>
      </c>
      <c r="AA43" s="19">
        <f t="shared" si="4"/>
        <v>-3.2</v>
      </c>
      <c r="AB43" t="str">
        <f t="shared" si="5"/>
        <v>Trammell, Jacob</v>
      </c>
      <c r="AC43" s="5">
        <f t="shared" si="6"/>
        <v>-3.2</v>
      </c>
    </row>
    <row r="44" spans="1:29" ht="15" customHeight="1">
      <c r="A44" s="3" t="s">
        <v>54</v>
      </c>
      <c r="B44" s="2" t="s">
        <v>4</v>
      </c>
      <c r="C44" s="13">
        <v>58</v>
      </c>
      <c r="D44" s="13">
        <f>IF(C44&gt;0,C44," ")</f>
        <v>58</v>
      </c>
      <c r="E44" s="4">
        <f>IF(C44&gt;0,(ROUND(58-AVERAGE(C44),0)*0.8),"")</f>
        <v>0</v>
      </c>
      <c r="F44" s="13">
        <v>57</v>
      </c>
      <c r="G44" s="4">
        <f>IF(F44&gt;0,F44+E44,"")</f>
        <v>57</v>
      </c>
      <c r="H44" s="4">
        <f>IF(C44+F44&gt;0,(ROUND(58-AVERAGE(C44,F44),0)*0.8),"")</f>
        <v>0.8</v>
      </c>
      <c r="I44" s="13">
        <v>60</v>
      </c>
      <c r="J44" s="4">
        <f>IF(I44&gt;0,H44+I44,"")</f>
        <v>60.8</v>
      </c>
      <c r="K44" s="4">
        <f>IF(C44+F44+I44&gt;0,(ROUND(58-AVERAGE(C44,F44,I44),0)*0.8),"")</f>
        <v>0</v>
      </c>
      <c r="L44" s="13">
        <v>58</v>
      </c>
      <c r="M44" s="4">
        <f>IF(L44&gt;0,K44+L44,"")</f>
        <v>58</v>
      </c>
      <c r="N44" s="4">
        <f>IF(C44+F44+I44+L44&gt;0,(ROUND(58-AVERAGE(C44,F44,I44,L44),0)*0.8),"")</f>
        <v>0</v>
      </c>
      <c r="O44" s="3" t="str">
        <f t="shared" si="0"/>
        <v>Walker, Keaton</v>
      </c>
      <c r="P44" s="13"/>
      <c r="Q44" s="4">
        <f>IF(P44&gt;0,P44+N44,"")</f>
      </c>
      <c r="R44" s="4">
        <f>IF(C44+F44+I44+L44+P44&gt;0,(ROUND(58-AVERAGE(C44,F44,I44,L44,P44),0)*0.8),"")</f>
        <v>0</v>
      </c>
      <c r="S44" s="13"/>
      <c r="T44" s="4">
        <f>IF(S44&gt;0,R44+S44,"")</f>
      </c>
      <c r="U44" s="4">
        <f>IF(C44+F44+I44+L44+P44+S44&gt;0,(ROUND(58-AVERAGE(C44,F44,I44,L44,P44,S44),0)*0.8),"")</f>
        <v>0</v>
      </c>
      <c r="V44" s="18"/>
      <c r="W44" s="13">
        <f t="shared" si="1"/>
      </c>
      <c r="X44" s="19">
        <f t="shared" si="3"/>
        <v>0</v>
      </c>
      <c r="Y44" s="3"/>
      <c r="Z44" s="3">
        <f t="shared" si="2"/>
      </c>
      <c r="AA44" s="19">
        <f t="shared" si="4"/>
        <v>0</v>
      </c>
      <c r="AB44" t="str">
        <f t="shared" si="5"/>
        <v>Walker, Keaton</v>
      </c>
      <c r="AC44" s="5">
        <f t="shared" si="6"/>
        <v>0</v>
      </c>
    </row>
    <row r="45" spans="1:29" ht="15" customHeight="1">
      <c r="A45" s="3" t="s">
        <v>51</v>
      </c>
      <c r="B45" s="2"/>
      <c r="C45" s="13"/>
      <c r="D45" s="13" t="str">
        <f>IF(C45&gt;0,C45," ")</f>
        <v> </v>
      </c>
      <c r="E45" s="4">
        <f>IF(C45&gt;0,(ROUND(58-AVERAGE(C45),0)*0.8),"")</f>
      </c>
      <c r="F45" s="13"/>
      <c r="G45" s="4">
        <f>IF(F45&gt;0,F45+E45,"")</f>
      </c>
      <c r="H45" s="4">
        <f>IF(C45+F45&gt;0,(ROUND(58-AVERAGE(C45,F45),0)*0.8),"")</f>
      </c>
      <c r="I45" s="13"/>
      <c r="J45" s="4">
        <f>IF(I45&gt;0,H45+I45,"")</f>
      </c>
      <c r="K45" s="4">
        <f>IF(C45+F45+I45&gt;0,(ROUND(58-AVERAGE(C45,F45,I45),0)*0.8),"")</f>
      </c>
      <c r="L45" s="13"/>
      <c r="M45" s="4">
        <f>IF(L45&gt;0,K45+L45,"")</f>
      </c>
      <c r="N45" s="4">
        <f>IF(C45+F45+I45+L45&gt;0,(ROUND(58-AVERAGE(C45,F45,I45,L45),0)*0.8),"")</f>
      </c>
      <c r="O45" s="3" t="str">
        <f t="shared" si="0"/>
        <v>Wallace, Mark</v>
      </c>
      <c r="P45" s="13"/>
      <c r="Q45" s="4">
        <f>IF(P45&gt;0,P45+N45,"")</f>
      </c>
      <c r="R45" s="4">
        <f>IF(C45+F45+I45+L45+P45&gt;0,(ROUND(58-AVERAGE(C45,F45,I45,L45,P45),0)*0.8),"")</f>
      </c>
      <c r="S45" s="13"/>
      <c r="T45" s="4">
        <f>IF(S45&gt;0,R45+S45,"")</f>
      </c>
      <c r="U45" s="4">
        <f>IF(C45+F45+I45+L45+P45+S45&gt;0,(ROUND(58-AVERAGE(C45,F45,I45,L45,P45,S45),0)*0.8),"")</f>
      </c>
      <c r="V45" s="18"/>
      <c r="W45" s="13">
        <f t="shared" si="1"/>
      </c>
      <c r="X45" s="19">
        <f t="shared" si="3"/>
      </c>
      <c r="Y45" s="3"/>
      <c r="Z45" s="3">
        <f t="shared" si="2"/>
      </c>
      <c r="AA45" s="19">
        <f t="shared" si="4"/>
      </c>
      <c r="AB45" t="str">
        <f t="shared" si="5"/>
        <v>Wallace, Mark</v>
      </c>
      <c r="AC45" s="5">
        <f t="shared" si="6"/>
      </c>
    </row>
    <row r="46" spans="1:29" ht="15" customHeight="1">
      <c r="A46" s="3" t="s">
        <v>11</v>
      </c>
      <c r="B46" s="2" t="s">
        <v>4</v>
      </c>
      <c r="C46" s="13">
        <v>57</v>
      </c>
      <c r="D46" s="13">
        <f t="shared" si="7"/>
        <v>57</v>
      </c>
      <c r="E46" s="4">
        <f t="shared" si="8"/>
        <v>0.8</v>
      </c>
      <c r="F46" s="13">
        <v>56</v>
      </c>
      <c r="G46" s="4">
        <f t="shared" si="9"/>
        <v>56.8</v>
      </c>
      <c r="H46" s="4">
        <f t="shared" si="10"/>
        <v>1.6</v>
      </c>
      <c r="I46" s="13">
        <v>56</v>
      </c>
      <c r="J46" s="4">
        <f t="shared" si="11"/>
        <v>57.6</v>
      </c>
      <c r="K46" s="4">
        <f t="shared" si="12"/>
        <v>1.6</v>
      </c>
      <c r="L46" s="13">
        <v>55</v>
      </c>
      <c r="M46" s="25">
        <f t="shared" si="13"/>
        <v>56.6</v>
      </c>
      <c r="N46" s="4">
        <f>IF(C46+F46+I46+L46&gt;0,(ROUND(58-AVERAGE(C46,F46,I46,L46),0)*0.8),"")</f>
        <v>1.6</v>
      </c>
      <c r="O46" s="3" t="str">
        <f t="shared" si="0"/>
        <v>Winfrey, Jon</v>
      </c>
      <c r="P46" s="13">
        <v>53</v>
      </c>
      <c r="Q46" s="4">
        <f t="shared" si="14"/>
        <v>54.6</v>
      </c>
      <c r="R46" s="4">
        <f t="shared" si="15"/>
        <v>2.4000000000000004</v>
      </c>
      <c r="S46" s="24">
        <v>51</v>
      </c>
      <c r="T46" s="26">
        <f t="shared" si="16"/>
        <v>53.4</v>
      </c>
      <c r="U46" s="4">
        <f t="shared" si="17"/>
        <v>2.4000000000000004</v>
      </c>
      <c r="V46" s="18"/>
      <c r="W46" s="13">
        <f t="shared" si="1"/>
      </c>
      <c r="X46" s="19">
        <f t="shared" si="3"/>
        <v>2.4000000000000004</v>
      </c>
      <c r="Y46" s="3"/>
      <c r="Z46" s="3">
        <f t="shared" si="2"/>
      </c>
      <c r="AA46" s="19">
        <f t="shared" si="4"/>
        <v>2.4000000000000004</v>
      </c>
      <c r="AB46" t="str">
        <f t="shared" si="5"/>
        <v>Winfrey, Jon</v>
      </c>
      <c r="AC46" s="5">
        <f t="shared" si="6"/>
        <v>2.4000000000000004</v>
      </c>
    </row>
    <row r="47" spans="1:29" ht="15" customHeight="1">
      <c r="A47" s="3" t="s">
        <v>3</v>
      </c>
      <c r="B47" s="2" t="s">
        <v>4</v>
      </c>
      <c r="C47" s="13">
        <v>48</v>
      </c>
      <c r="D47" s="21">
        <f t="shared" si="7"/>
        <v>48</v>
      </c>
      <c r="E47" s="4">
        <f t="shared" si="8"/>
        <v>8</v>
      </c>
      <c r="F47" s="13"/>
      <c r="G47" s="4">
        <f t="shared" si="9"/>
      </c>
      <c r="H47" s="4">
        <f t="shared" si="10"/>
        <v>8</v>
      </c>
      <c r="I47" s="13"/>
      <c r="J47" s="4">
        <f t="shared" si="11"/>
      </c>
      <c r="K47" s="4">
        <f t="shared" si="12"/>
        <v>8</v>
      </c>
      <c r="L47" s="13">
        <v>53</v>
      </c>
      <c r="M47" s="4">
        <f t="shared" si="13"/>
        <v>61</v>
      </c>
      <c r="N47" s="4">
        <f>IF(C47+F47+I47+L47&gt;0,(ROUND(58-AVERAGE(C47,F47,I47,L47),0)*0.8),"")</f>
        <v>6.4</v>
      </c>
      <c r="O47" s="3" t="str">
        <f t="shared" si="0"/>
        <v>Winfrey, Josh</v>
      </c>
      <c r="P47" s="13"/>
      <c r="Q47" s="4">
        <f t="shared" si="14"/>
      </c>
      <c r="R47" s="4">
        <f t="shared" si="15"/>
        <v>6.4</v>
      </c>
      <c r="S47" s="13"/>
      <c r="T47" s="4">
        <f t="shared" si="16"/>
      </c>
      <c r="U47" s="4">
        <f t="shared" si="17"/>
        <v>6.4</v>
      </c>
      <c r="V47" s="18"/>
      <c r="W47" s="13">
        <f t="shared" si="1"/>
      </c>
      <c r="X47" s="19">
        <f t="shared" si="3"/>
        <v>6.4</v>
      </c>
      <c r="Y47" s="3"/>
      <c r="Z47" s="3">
        <f t="shared" si="2"/>
      </c>
      <c r="AA47" s="19">
        <f t="shared" si="4"/>
        <v>6.4</v>
      </c>
      <c r="AB47" t="str">
        <f t="shared" si="5"/>
        <v>Winfrey, Josh</v>
      </c>
      <c r="AC47" s="5">
        <f t="shared" si="6"/>
        <v>6.4</v>
      </c>
    </row>
    <row r="48" spans="1:29" ht="15" customHeight="1">
      <c r="A48" s="3" t="s">
        <v>61</v>
      </c>
      <c r="B48" s="2"/>
      <c r="C48" s="13"/>
      <c r="D48" s="13" t="str">
        <f>IF(C48&gt;0,C48," ")</f>
        <v> </v>
      </c>
      <c r="E48" s="4">
        <f>IF(C48&gt;0,(ROUND(58-AVERAGE(C48),0)*0.8),"")</f>
      </c>
      <c r="F48" s="13"/>
      <c r="G48" s="4">
        <f>IF(F48&gt;0,F48+E48,"")</f>
      </c>
      <c r="H48" s="4">
        <f>IF(C48+F48&gt;0,(ROUND(58-AVERAGE(C48,F48),0)*0.8),"")</f>
      </c>
      <c r="I48" s="13"/>
      <c r="J48" s="4">
        <f>IF(I48&gt;0,H48+I48,"")</f>
      </c>
      <c r="K48" s="4">
        <f>IF(C48+F48+I48&gt;0,(ROUND(58-AVERAGE(C48,F48,I48),0)*0.8),"")</f>
      </c>
      <c r="L48" s="13"/>
      <c r="M48" s="4">
        <f>IF(L48&gt;0,K48+L48,"")</f>
      </c>
      <c r="N48" s="4">
        <f>IF(C48+F48+I48+L48&gt;0,(ROUND(58-AVERAGE(C48,F48,I48,L48),0)*0.8),"")</f>
      </c>
      <c r="O48" s="3" t="str">
        <f t="shared" si="0"/>
        <v>Woolbright, Steve</v>
      </c>
      <c r="P48" s="13"/>
      <c r="Q48" s="4">
        <f>IF(P48&gt;0,P48+N48,"")</f>
      </c>
      <c r="R48" s="4">
        <f>IF(C48+F48+I48+L48+P48&gt;0,(ROUND(58-AVERAGE(C48,F48,I48,L48,P48),0)*0.8),"")</f>
      </c>
      <c r="S48" s="13"/>
      <c r="T48" s="4">
        <f>IF(S48&gt;0,R48+S48,"")</f>
      </c>
      <c r="U48" s="4">
        <f>IF(C48+F48+I48+L48+P48+S48&gt;0,(ROUND(58-AVERAGE(C48,F48,I48,L48,P48,S48),0)*0.8),"")</f>
      </c>
      <c r="V48" s="18"/>
      <c r="W48" s="13">
        <f t="shared" si="1"/>
      </c>
      <c r="X48" s="19">
        <f t="shared" si="3"/>
      </c>
      <c r="Y48" s="3"/>
      <c r="Z48" s="3">
        <f t="shared" si="2"/>
      </c>
      <c r="AA48" s="19">
        <f t="shared" si="4"/>
      </c>
      <c r="AB48" t="str">
        <f t="shared" si="5"/>
        <v>Woolbright, Steve</v>
      </c>
      <c r="AC48" s="5">
        <f t="shared" si="6"/>
      </c>
    </row>
    <row r="49" spans="1:29" ht="15" customHeight="1">
      <c r="A49" s="3" t="s">
        <v>27</v>
      </c>
      <c r="B49" s="2" t="s">
        <v>4</v>
      </c>
      <c r="C49" s="13"/>
      <c r="D49" s="13" t="str">
        <f t="shared" si="7"/>
        <v> </v>
      </c>
      <c r="E49" s="4">
        <f t="shared" si="8"/>
      </c>
      <c r="F49" s="13"/>
      <c r="G49" s="4">
        <f t="shared" si="9"/>
      </c>
      <c r="H49" s="4">
        <f t="shared" si="10"/>
      </c>
      <c r="I49" s="13">
        <v>59</v>
      </c>
      <c r="J49" s="4" t="e">
        <f t="shared" si="11"/>
        <v>#VALUE!</v>
      </c>
      <c r="K49" s="4">
        <f t="shared" si="12"/>
        <v>-0.8</v>
      </c>
      <c r="L49" s="13">
        <v>60</v>
      </c>
      <c r="M49" s="4">
        <f t="shared" si="13"/>
        <v>59.2</v>
      </c>
      <c r="N49" s="4">
        <f>IF(C49+F49+I49+L49&gt;0,(ROUND(58-AVERAGE(C49,F49,I49,L49),0)*0.8),"")</f>
        <v>-1.6</v>
      </c>
      <c r="O49" s="3" t="str">
        <f t="shared" si="0"/>
        <v>Woosley, Ken</v>
      </c>
      <c r="P49" s="13"/>
      <c r="Q49" s="4">
        <f t="shared" si="14"/>
      </c>
      <c r="R49" s="4">
        <f t="shared" si="15"/>
        <v>-1.6</v>
      </c>
      <c r="S49" s="13"/>
      <c r="T49" s="4">
        <f t="shared" si="16"/>
      </c>
      <c r="U49" s="4">
        <f t="shared" si="17"/>
        <v>-1.6</v>
      </c>
      <c r="V49" s="18"/>
      <c r="W49" s="13">
        <f t="shared" si="1"/>
      </c>
      <c r="X49" s="19">
        <f t="shared" si="3"/>
        <v>-1.6</v>
      </c>
      <c r="Y49" s="3"/>
      <c r="Z49" s="3">
        <f t="shared" si="2"/>
      </c>
      <c r="AA49" s="19">
        <f t="shared" si="4"/>
        <v>-1.6</v>
      </c>
      <c r="AB49" t="str">
        <f t="shared" si="5"/>
        <v>Woosley, Ken</v>
      </c>
      <c r="AC49" s="5">
        <f t="shared" si="6"/>
        <v>-1.6</v>
      </c>
    </row>
    <row r="50" spans="1:27" ht="15.75" customHeight="1">
      <c r="A50" s="6" t="s">
        <v>16</v>
      </c>
      <c r="B50" s="31" t="s">
        <v>17</v>
      </c>
      <c r="C50" s="31"/>
      <c r="D50" s="32" t="s">
        <v>18</v>
      </c>
      <c r="E50" s="32"/>
      <c r="F50" s="33" t="s">
        <v>19</v>
      </c>
      <c r="G50" s="33"/>
      <c r="H50" s="34" t="s">
        <v>20</v>
      </c>
      <c r="I50" s="34"/>
      <c r="J50" s="30" t="s">
        <v>24</v>
      </c>
      <c r="K50" s="30"/>
      <c r="L50" s="35" t="s">
        <v>23</v>
      </c>
      <c r="M50" s="35"/>
      <c r="O50" s="6" t="s">
        <v>16</v>
      </c>
      <c r="P50" s="31" t="s">
        <v>17</v>
      </c>
      <c r="Q50" s="31"/>
      <c r="R50" s="32" t="s">
        <v>18</v>
      </c>
      <c r="S50" s="32"/>
      <c r="T50" s="33" t="s">
        <v>19</v>
      </c>
      <c r="U50" s="33"/>
      <c r="V50" s="34" t="s">
        <v>20</v>
      </c>
      <c r="W50" s="34"/>
      <c r="X50" s="30" t="s">
        <v>24</v>
      </c>
      <c r="Y50" s="30"/>
      <c r="Z50" s="35" t="s">
        <v>23</v>
      </c>
      <c r="AA50" s="35"/>
    </row>
  </sheetData>
  <sheetProtection/>
  <mergeCells count="12">
    <mergeCell ref="X50:Y50"/>
    <mergeCell ref="Z50:AA50"/>
    <mergeCell ref="L50:M50"/>
    <mergeCell ref="P50:Q50"/>
    <mergeCell ref="R50:S50"/>
    <mergeCell ref="T50:U50"/>
    <mergeCell ref="V50:W50"/>
    <mergeCell ref="J50:K50"/>
    <mergeCell ref="B50:C50"/>
    <mergeCell ref="D50:E50"/>
    <mergeCell ref="F50:G50"/>
    <mergeCell ref="H50:I50"/>
  </mergeCells>
  <printOptions/>
  <pageMargins left="0.25" right="0" top="0.5" bottom="0" header="0.3" footer="0.3"/>
  <pageSetup horizontalDpi="600" verticalDpi="600" orientation="portrait" paperSize="5" r:id="rId1"/>
  <headerFooter>
    <oddHeader>&amp;C&amp;"Stencil,Regular"&amp;12 &amp;KFF00002012 LDGA LEAGUE NIGHT UPDATES  -  Session 3 @ Anderson County Park - weeks 14 - 21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10</v>
      </c>
      <c r="B1" s="5">
        <v>6</v>
      </c>
    </row>
    <row r="2" spans="1:2" ht="15" customHeight="1">
      <c r="A2" s="17" t="s">
        <v>65</v>
      </c>
      <c r="B2" s="5">
        <v>6</v>
      </c>
    </row>
    <row r="3" spans="1:2" ht="15" customHeight="1">
      <c r="A3" s="17" t="s">
        <v>8</v>
      </c>
      <c r="B3" s="5">
        <v>5</v>
      </c>
    </row>
    <row r="4" spans="1:2" ht="15" customHeight="1">
      <c r="A4" s="17" t="s">
        <v>12</v>
      </c>
      <c r="B4" s="5">
        <v>4</v>
      </c>
    </row>
    <row r="5" spans="1:2" ht="15" customHeight="1">
      <c r="A5" s="17" t="s">
        <v>51</v>
      </c>
      <c r="B5" s="5">
        <v>4</v>
      </c>
    </row>
    <row r="6" spans="1:2" ht="15" customHeight="1">
      <c r="A6" s="17" t="s">
        <v>6</v>
      </c>
      <c r="B6" s="5">
        <v>2</v>
      </c>
    </row>
    <row r="7" spans="1:2" ht="15" customHeight="1">
      <c r="A7" s="17" t="s">
        <v>15</v>
      </c>
      <c r="B7" s="5">
        <v>2</v>
      </c>
    </row>
    <row r="8" spans="1:2" ht="15" customHeight="1">
      <c r="A8" s="17" t="s">
        <v>5</v>
      </c>
      <c r="B8" s="5">
        <v>2</v>
      </c>
    </row>
    <row r="9" spans="1:2" ht="15" customHeight="1">
      <c r="A9" s="17" t="s">
        <v>25</v>
      </c>
      <c r="B9" s="5">
        <v>1</v>
      </c>
    </row>
    <row r="10" spans="1:2" ht="15" customHeight="1">
      <c r="A10" s="17" t="s">
        <v>9</v>
      </c>
      <c r="B10" s="5">
        <v>1</v>
      </c>
    </row>
    <row r="11" spans="1:2" ht="15" customHeight="1">
      <c r="A11" s="17" t="s">
        <v>11</v>
      </c>
      <c r="B11" s="5">
        <v>1</v>
      </c>
    </row>
    <row r="12" spans="1:2" ht="15" customHeight="1">
      <c r="A12" s="17" t="s">
        <v>42</v>
      </c>
      <c r="B12" s="5">
        <v>-1</v>
      </c>
    </row>
    <row r="13" spans="1:2" ht="15" customHeight="1">
      <c r="A13" s="17" t="s">
        <v>39</v>
      </c>
      <c r="B13" s="5">
        <v>-1</v>
      </c>
    </row>
    <row r="14" spans="1:2" ht="15" customHeight="1">
      <c r="A14" s="17" t="s">
        <v>7</v>
      </c>
      <c r="B14" s="5">
        <v>-1</v>
      </c>
    </row>
    <row r="15" spans="1:2" ht="15" customHeight="1">
      <c r="A15" s="17" t="s">
        <v>54</v>
      </c>
      <c r="B15" s="5">
        <v>-1</v>
      </c>
    </row>
    <row r="16" spans="1:2" ht="15" customHeight="1">
      <c r="A16" s="17" t="s">
        <v>49</v>
      </c>
      <c r="B16" s="5">
        <v>-2</v>
      </c>
    </row>
    <row r="17" spans="1:2" ht="15" customHeight="1">
      <c r="A17" s="17" t="s">
        <v>53</v>
      </c>
      <c r="B17" s="5">
        <v>-2</v>
      </c>
    </row>
    <row r="18" spans="1:2" ht="15" customHeight="1">
      <c r="A18" s="17" t="s">
        <v>13</v>
      </c>
      <c r="B18" s="5">
        <v>-2</v>
      </c>
    </row>
    <row r="19" spans="1:2" ht="15" customHeight="1">
      <c r="A19" s="17" t="s">
        <v>63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66</v>
      </c>
      <c r="B21" s="5">
        <v>-3</v>
      </c>
    </row>
    <row r="22" spans="1:2" ht="15" customHeight="1">
      <c r="A22" s="17" t="s">
        <v>62</v>
      </c>
      <c r="B22" s="5">
        <v>-3</v>
      </c>
    </row>
    <row r="23" spans="1:2" ht="15" customHeight="1">
      <c r="A23" s="17" t="s">
        <v>37</v>
      </c>
      <c r="B23" s="5">
        <v>-4</v>
      </c>
    </row>
    <row r="24" spans="1:2" ht="15" customHeight="1">
      <c r="A24" s="17" t="s">
        <v>64</v>
      </c>
      <c r="B24" s="5">
        <v>-4</v>
      </c>
    </row>
    <row r="25" spans="1:2" ht="15" customHeight="1">
      <c r="A25" s="17" t="s">
        <v>21</v>
      </c>
      <c r="B25" s="5">
        <v>-5</v>
      </c>
    </row>
    <row r="26" spans="1:2" ht="15" customHeight="1">
      <c r="A26" s="17" t="s">
        <v>48</v>
      </c>
      <c r="B26" s="5">
        <v>-5</v>
      </c>
    </row>
    <row r="27" spans="1:2" ht="15" customHeight="1">
      <c r="A27" s="17" t="s">
        <v>27</v>
      </c>
      <c r="B27" s="5">
        <v>-5</v>
      </c>
    </row>
    <row r="28" spans="1:2" ht="15" customHeight="1">
      <c r="A28" s="17" t="s">
        <v>38</v>
      </c>
      <c r="B28" s="5">
        <v>-6</v>
      </c>
    </row>
    <row r="29" spans="1:2" ht="15" customHeight="1">
      <c r="A29" s="17" t="s">
        <v>52</v>
      </c>
      <c r="B29" s="5">
        <v>-6</v>
      </c>
    </row>
    <row r="30" spans="1:2" ht="15" customHeight="1">
      <c r="A30" s="17" t="s">
        <v>14</v>
      </c>
      <c r="B30" s="5">
        <v>-6</v>
      </c>
    </row>
    <row r="31" spans="1:2" ht="15" customHeight="1">
      <c r="A31" s="17" t="s">
        <v>58</v>
      </c>
      <c r="B31" s="5">
        <v>-6</v>
      </c>
    </row>
    <row r="32" spans="1:2" ht="15" customHeight="1">
      <c r="A32" s="17" t="s">
        <v>28</v>
      </c>
      <c r="B32" s="5">
        <v>-7</v>
      </c>
    </row>
    <row r="33" spans="1:2" ht="15" customHeight="1">
      <c r="A33" s="17" t="s">
        <v>44</v>
      </c>
      <c r="B33" s="5">
        <v>-8</v>
      </c>
    </row>
    <row r="34" spans="1:2" ht="15" customHeight="1">
      <c r="A34" s="17" t="s">
        <v>41</v>
      </c>
      <c r="B34" s="5">
        <v>-9</v>
      </c>
    </row>
    <row r="35" spans="1:2" ht="15" customHeight="1">
      <c r="A35" s="17" t="s">
        <v>50</v>
      </c>
      <c r="B35" s="5">
        <v>-10</v>
      </c>
    </row>
    <row r="36" spans="1:2" ht="15" customHeight="1">
      <c r="A36" s="17" t="s">
        <v>61</v>
      </c>
      <c r="B36" s="5">
        <v>-10</v>
      </c>
    </row>
    <row r="37" spans="1:2" ht="15" customHeight="1">
      <c r="A37" s="17" t="s">
        <v>56</v>
      </c>
      <c r="B37" s="5">
        <v>-11</v>
      </c>
    </row>
    <row r="38" spans="1:2" ht="15" customHeight="1">
      <c r="A38" s="17" t="s">
        <v>36</v>
      </c>
      <c r="B38" s="5">
        <v>-11</v>
      </c>
    </row>
    <row r="39" spans="1:2" ht="15" customHeight="1">
      <c r="A39" s="17" t="s">
        <v>59</v>
      </c>
      <c r="B39" s="5">
        <v>-13</v>
      </c>
    </row>
    <row r="40" spans="1:2" ht="15" customHeight="1">
      <c r="A40" s="17" t="s">
        <v>45</v>
      </c>
      <c r="B40" s="5">
        <v>-13</v>
      </c>
    </row>
    <row r="41" spans="1:2" ht="15" customHeight="1">
      <c r="A41" s="17" t="s">
        <v>55</v>
      </c>
      <c r="B41" s="5">
        <v>-14</v>
      </c>
    </row>
    <row r="42" spans="1:2" ht="15" customHeight="1">
      <c r="A42" s="17" t="s">
        <v>47</v>
      </c>
      <c r="B42" s="5">
        <v>-14</v>
      </c>
    </row>
    <row r="43" spans="1:2" ht="15" customHeight="1">
      <c r="A43" s="17" t="s">
        <v>35</v>
      </c>
      <c r="B43" s="5">
        <v>-14</v>
      </c>
    </row>
    <row r="44" spans="1:2" ht="15" customHeight="1">
      <c r="A44" s="17" t="s">
        <v>43</v>
      </c>
      <c r="B44" s="5">
        <v>-19</v>
      </c>
    </row>
    <row r="45" spans="1:2" ht="15" customHeight="1">
      <c r="A45" s="17" t="s">
        <v>46</v>
      </c>
      <c r="B45" s="5">
        <v>-20</v>
      </c>
    </row>
    <row r="46" spans="1:2" ht="15" customHeight="1">
      <c r="A46" s="17" t="s">
        <v>60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2012-09-11T13:14:06Z</cp:lastPrinted>
  <dcterms:created xsi:type="dcterms:W3CDTF">2009-07-07T03:48:50Z</dcterms:created>
  <dcterms:modified xsi:type="dcterms:W3CDTF">2012-09-25T03:31:12Z</dcterms:modified>
  <cp:category/>
  <cp:version/>
  <cp:contentType/>
  <cp:contentStatus/>
</cp:coreProperties>
</file>