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</sheets>
  <definedNames/>
  <calcPr fullCalcOnLoad="1"/>
</workbook>
</file>

<file path=xl/sharedStrings.xml><?xml version="1.0" encoding="utf-8"?>
<sst xmlns="http://schemas.openxmlformats.org/spreadsheetml/2006/main" count="183" uniqueCount="78">
  <si>
    <t>New Handicap</t>
  </si>
  <si>
    <t>Adjusted</t>
  </si>
  <si>
    <t>Richardson, Rex</t>
  </si>
  <si>
    <t>Winfrey, Josh</t>
  </si>
  <si>
    <t>yes</t>
  </si>
  <si>
    <t>Spaulding, Ricky</t>
  </si>
  <si>
    <t>Spaulding, Jordan</t>
  </si>
  <si>
    <t>Harris, Kevin</t>
  </si>
  <si>
    <t>Winfrey, Jon</t>
  </si>
  <si>
    <t>Hall, Kevin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</si>
  <si>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</si>
  <si>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</si>
  <si>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</si>
  <si>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</si>
  <si>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</si>
  <si>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</si>
  <si>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</si>
  <si>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</si>
  <si>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</si>
  <si>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</si>
  <si>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</si>
  <si>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</si>
  <si>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</si>
  <si>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</si>
  <si>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</si>
  <si>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</si>
  <si>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</si>
  <si>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</si>
  <si>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Beasley, Cannon</t>
  </si>
  <si>
    <t>Brumback, Josh</t>
  </si>
  <si>
    <t>Huff, Bob</t>
  </si>
  <si>
    <t>Martin, Michael</t>
  </si>
  <si>
    <t>Bibble, Joel</t>
  </si>
  <si>
    <t>Schmitz, Jake</t>
  </si>
  <si>
    <t>Tinnell, Tim</t>
  </si>
  <si>
    <t>Raw Week 7</t>
  </si>
  <si>
    <t>Raw Week 8</t>
  </si>
  <si>
    <t>Burch, Fred</t>
  </si>
  <si>
    <t>Raw Week 9</t>
  </si>
  <si>
    <t>Raw Week 10</t>
  </si>
  <si>
    <t>Raw Week 11</t>
  </si>
  <si>
    <t>Raw Week 12</t>
  </si>
  <si>
    <t>Walker, Keaton</t>
  </si>
  <si>
    <t>Raw Week 13</t>
  </si>
  <si>
    <t>Raw Week 14</t>
  </si>
  <si>
    <t>Raw Week 15</t>
  </si>
  <si>
    <t>Raw Week 16</t>
  </si>
  <si>
    <t xml:space="preserve"> </t>
  </si>
  <si>
    <t>Raisor, Darryl</t>
  </si>
  <si>
    <t>Raw Week 17</t>
  </si>
  <si>
    <t>Raw Week 18</t>
  </si>
  <si>
    <t>Raw Week 19</t>
  </si>
  <si>
    <t>Raw Week 20</t>
  </si>
  <si>
    <t>Miller, Damon</t>
  </si>
  <si>
    <t>Resor, Greg</t>
  </si>
  <si>
    <t>Rodgers, John</t>
  </si>
  <si>
    <t>Lee, Amberly</t>
  </si>
  <si>
    <t>Lee, Drew</t>
  </si>
  <si>
    <t>Motley, Darell</t>
  </si>
  <si>
    <t>Durham, Zach</t>
  </si>
  <si>
    <t>Turner, Cody</t>
  </si>
  <si>
    <t>Wood, Bobby</t>
  </si>
  <si>
    <t>Turner, Marcus</t>
  </si>
  <si>
    <t>Jewell, Jordan</t>
  </si>
  <si>
    <t>Baker, Tim</t>
  </si>
  <si>
    <t>Koufeldt, Fred</t>
  </si>
  <si>
    <t>Miller, Chris</t>
  </si>
  <si>
    <t>Tinnell, David</t>
  </si>
  <si>
    <t>Campbell, Les</t>
  </si>
  <si>
    <t>Stone, Thomas</t>
  </si>
  <si>
    <t>Myers, Scot</t>
  </si>
  <si>
    <t>Brewer, Chad</t>
  </si>
  <si>
    <t>Brothers, Joseph</t>
  </si>
  <si>
    <t>Raw Week 21</t>
  </si>
  <si>
    <t>Raw Week 22</t>
  </si>
  <si>
    <t>Moreland, Nick</t>
  </si>
  <si>
    <t>Wyatt, Grant</t>
  </si>
  <si>
    <t>Wyatt, Jeff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</si>
</sst>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6" fillId="17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6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7"/>
  <sheetViews>
    <sheetView tabSelected="1" view="pageLayout" showRuler="0" zoomScale="60" zoomScalePageLayoutView="60" workbookViewId="0" topLeftCell="AQ1">
      <selection activeCell="CD24" sqref="CD24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1" bestFit="1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1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1" customWidth="1"/>
    <col min="23" max="23" width="6.140625" style="1" customWidth="1"/>
    <col min="24" max="24" width="6.57421875" style="0" customWidth="1"/>
    <col min="25" max="25" width="5.8515625" style="1" customWidth="1"/>
    <col min="26" max="26" width="6.28125" style="1" bestFit="1" customWidth="1"/>
    <col min="27" max="27" width="6.57421875" style="0" customWidth="1"/>
    <col min="28" max="28" width="6.28125" style="0" customWidth="1"/>
    <col min="29" max="29" width="19.140625" style="0" customWidth="1"/>
    <col min="30" max="30" width="6.28125" style="1" customWidth="1"/>
    <col min="31" max="31" width="6.140625" style="1" customWidth="1"/>
    <col min="32" max="32" width="6.57421875" style="0" customWidth="1"/>
    <col min="33" max="33" width="5.8515625" style="1" customWidth="1"/>
    <col min="34" max="34" width="6.28125" style="1" bestFit="1" customWidth="1"/>
    <col min="35" max="35" width="6.57421875" style="0" customWidth="1"/>
    <col min="36" max="36" width="6.28125" style="1" customWidth="1"/>
    <col min="37" max="37" width="6.140625" style="5" customWidth="1"/>
    <col min="38" max="38" width="6.57421875" style="0" customWidth="1"/>
    <col min="39" max="39" width="5.8515625" style="1" customWidth="1"/>
    <col min="40" max="40" width="6.28125" style="1" bestFit="1" customWidth="1"/>
    <col min="41" max="41" width="6.57421875" style="0" customWidth="1"/>
    <col min="42" max="42" width="6.28125" style="0" customWidth="1"/>
    <col min="43" max="43" width="19.140625" style="0" customWidth="1"/>
    <col min="44" max="44" width="6.28125" style="1" customWidth="1"/>
    <col min="45" max="45" width="6.140625" style="1" customWidth="1"/>
    <col min="46" max="46" width="6.57421875" style="0" customWidth="1"/>
    <col min="47" max="47" width="5.8515625" style="1" customWidth="1"/>
    <col min="48" max="48" width="6.28125" style="1" bestFit="1" customWidth="1"/>
    <col min="49" max="49" width="6.57421875" style="0" customWidth="1"/>
    <col min="50" max="50" width="6.28125" style="1" customWidth="1"/>
    <col min="51" max="51" width="6.140625" style="5" customWidth="1"/>
    <col min="52" max="52" width="6.57421875" style="0" customWidth="1"/>
    <col min="53" max="53" width="5.8515625" style="1" customWidth="1"/>
    <col min="54" max="54" width="6.28125" style="1" bestFit="1" customWidth="1"/>
    <col min="55" max="55" width="6.57421875" style="0" customWidth="1"/>
    <col min="56" max="56" width="6.28125" style="0" customWidth="1"/>
    <col min="57" max="57" width="19.140625" style="0" customWidth="1"/>
    <col min="58" max="58" width="6.28125" style="1" customWidth="1"/>
    <col min="59" max="59" width="6.140625" style="1" customWidth="1"/>
    <col min="60" max="60" width="6.57421875" style="0" customWidth="1"/>
    <col min="61" max="61" width="5.8515625" style="1" customWidth="1"/>
    <col min="62" max="62" width="6.28125" style="1" bestFit="1" customWidth="1"/>
    <col min="63" max="63" width="6.57421875" style="0" customWidth="1"/>
    <col min="64" max="64" width="6.28125" style="1" customWidth="1"/>
    <col min="65" max="65" width="6.140625" style="5" customWidth="1"/>
    <col min="66" max="66" width="6.57421875" style="0" customWidth="1"/>
    <col min="67" max="67" width="5.8515625" style="1" customWidth="1"/>
    <col min="68" max="68" width="6.28125" style="1" bestFit="1" customWidth="1"/>
    <col min="69" max="69" width="6.57421875" style="0" customWidth="1"/>
    <col min="70" max="70" width="6.28125" style="0" customWidth="1"/>
    <col min="71" max="71" width="19.140625" style="0" customWidth="1"/>
    <col min="72" max="83" width="6.28125" style="0" customWidth="1"/>
  </cols>
  <sheetData>
    <row r="1" spans="1:77" s="12" customFormat="1" ht="21" customHeight="1">
      <c r="A1" s="7"/>
      <c r="B1" s="8" t="s">
        <v>16</v>
      </c>
      <c r="C1" s="8" t="s">
        <v>22</v>
      </c>
      <c r="D1" s="9" t="s">
        <v>1</v>
      </c>
      <c r="E1" s="10" t="s">
        <v>0</v>
      </c>
      <c r="F1" s="8" t="s">
        <v>23</v>
      </c>
      <c r="G1" s="9" t="s">
        <v>1</v>
      </c>
      <c r="H1" s="8" t="s">
        <v>0</v>
      </c>
      <c r="I1" s="8" t="s">
        <v>24</v>
      </c>
      <c r="J1" s="11" t="s">
        <v>1</v>
      </c>
      <c r="K1" s="10" t="s">
        <v>0</v>
      </c>
      <c r="L1" s="8" t="s">
        <v>25</v>
      </c>
      <c r="M1" s="9" t="s">
        <v>1</v>
      </c>
      <c r="N1" s="8" t="s">
        <v>0</v>
      </c>
      <c r="O1" s="7"/>
      <c r="P1" s="8" t="s">
        <v>26</v>
      </c>
      <c r="Q1" s="9" t="s">
        <v>1</v>
      </c>
      <c r="R1" s="8" t="s">
        <v>0</v>
      </c>
      <c r="S1" s="8" t="s">
        <v>27</v>
      </c>
      <c r="T1" s="9" t="s">
        <v>1</v>
      </c>
      <c r="U1" s="8" t="s">
        <v>0</v>
      </c>
      <c r="V1" s="8" t="s">
        <v>35</v>
      </c>
      <c r="W1" s="9" t="s">
        <v>1</v>
      </c>
      <c r="X1" s="8" t="s">
        <v>0</v>
      </c>
      <c r="Y1" s="8" t="s">
        <v>36</v>
      </c>
      <c r="Z1" s="9" t="s">
        <v>1</v>
      </c>
      <c r="AA1" s="8" t="s">
        <v>0</v>
      </c>
      <c r="AC1" s="7"/>
      <c r="AD1" s="8" t="s">
        <v>38</v>
      </c>
      <c r="AE1" s="9" t="s">
        <v>1</v>
      </c>
      <c r="AF1" s="8" t="s">
        <v>0</v>
      </c>
      <c r="AG1" s="8" t="s">
        <v>39</v>
      </c>
      <c r="AH1" s="9" t="s">
        <v>1</v>
      </c>
      <c r="AI1" s="8" t="s">
        <v>0</v>
      </c>
      <c r="AJ1" s="8" t="s">
        <v>40</v>
      </c>
      <c r="AK1" s="11" t="s">
        <v>1</v>
      </c>
      <c r="AL1" s="8" t="s">
        <v>0</v>
      </c>
      <c r="AM1" s="8" t="s">
        <v>41</v>
      </c>
      <c r="AN1" s="9" t="s">
        <v>1</v>
      </c>
      <c r="AO1" s="8" t="s">
        <v>0</v>
      </c>
      <c r="AQ1" s="7"/>
      <c r="AR1" s="8" t="s">
        <v>43</v>
      </c>
      <c r="AS1" s="9" t="s">
        <v>1</v>
      </c>
      <c r="AT1" s="8" t="s">
        <v>0</v>
      </c>
      <c r="AU1" s="8" t="s">
        <v>44</v>
      </c>
      <c r="AV1" s="9" t="s">
        <v>1</v>
      </c>
      <c r="AW1" s="8" t="s">
        <v>0</v>
      </c>
      <c r="AX1" s="8" t="s">
        <v>45</v>
      </c>
      <c r="AY1" s="11" t="s">
        <v>1</v>
      </c>
      <c r="AZ1" s="8" t="s">
        <v>0</v>
      </c>
      <c r="BA1" s="8" t="s">
        <v>46</v>
      </c>
      <c r="BB1" s="9" t="s">
        <v>1</v>
      </c>
      <c r="BC1" s="8" t="s">
        <v>0</v>
      </c>
      <c r="BE1" s="7"/>
      <c r="BF1" s="8" t="s">
        <v>49</v>
      </c>
      <c r="BG1" s="9" t="s">
        <v>1</v>
      </c>
      <c r="BH1" s="8" t="s">
        <v>0</v>
      </c>
      <c r="BI1" s="8" t="s">
        <v>50</v>
      </c>
      <c r="BJ1" s="9" t="s">
        <v>1</v>
      </c>
      <c r="BK1" s="8" t="s">
        <v>0</v>
      </c>
      <c r="BL1" s="8" t="s">
        <v>51</v>
      </c>
      <c r="BM1" s="11" t="s">
        <v>1</v>
      </c>
      <c r="BN1" s="8" t="s">
        <v>0</v>
      </c>
      <c r="BO1" s="8" t="s">
        <v>52</v>
      </c>
      <c r="BP1" s="9" t="s">
        <v>1</v>
      </c>
      <c r="BQ1" s="8" t="s">
        <v>0</v>
      </c>
      <c r="BT1" s="8" t="s">
        <v>73</v>
      </c>
      <c r="BU1" s="9" t="s">
        <v>1</v>
      </c>
      <c r="BV1" s="8" t="s">
        <v>0</v>
      </c>
      <c r="BW1" s="8" t="s">
        <v>74</v>
      </c>
      <c r="BX1" s="9" t="s">
        <v>1</v>
      </c>
      <c r="BY1" s="8" t="s">
        <v>0</v>
      </c>
    </row>
    <row r="2" spans="1:77" ht="15" customHeight="1">
      <c r="A2" s="3" t="s">
        <v>19</v>
      </c>
      <c r="B2" s="2" t="s">
        <v>4</v>
      </c>
      <c r="C2" s="13">
        <v>54</v>
      </c>
      <c r="D2" s="16">
        <f>IF(C2&gt;0,C2," ")</f>
        <v>54</v>
      </c>
      <c r="E2" s="4">
        <f>IF(C2&gt;0,(ROUND(54-AVERAGE(C2),0)*0.8),"")</f>
        <v>0</v>
      </c>
      <c r="F2" s="13">
        <v>45</v>
      </c>
      <c r="G2" s="19">
        <f>IF(F2&gt;0,F2+E2,"")</f>
        <v>45</v>
      </c>
      <c r="H2" s="4">
        <f>IF(C2+F2&gt;0,(ROUND(54-AVERAGE(C2,F2),0)*0.8),"")</f>
        <v>4</v>
      </c>
      <c r="I2" s="13">
        <v>50</v>
      </c>
      <c r="J2" s="4">
        <f>IF(I2&gt;0,H2+I2,"")</f>
        <v>54</v>
      </c>
      <c r="K2" s="4">
        <f>IF(C2+F2+I2&gt;0,(ROUND(54-AVERAGE(C2,F2,I2),0)*0.8),"")</f>
        <v>3.2</v>
      </c>
      <c r="L2" s="13">
        <v>49</v>
      </c>
      <c r="M2" s="4">
        <f>IF(L2&gt;0,K2+L2,"")</f>
        <v>52.2</v>
      </c>
      <c r="N2" s="4">
        <f>IF(C2+F2+I2+L2&gt;0,(ROUND(54-AVERAGE(C2,F2,I2,L2),0)*0.8),"")</f>
        <v>4</v>
      </c>
      <c r="O2" s="3" t="str">
        <f aca="true" t="shared" si="0" ref="O2:O43">A2</f>
        <v>Austin, Andy</v>
      </c>
      <c r="P2" s="13">
        <v>54</v>
      </c>
      <c r="Q2" s="4">
        <f>IF(P2&gt;0,P2+N2,"")</f>
        <v>58</v>
      </c>
      <c r="R2" s="4">
        <f>IF(C2+F2+I2+L2+P2&gt;0,(ROUND(54-AVERAGE(C2,F2,I2,L2,P2),0)*0.8),"")</f>
        <v>3.2</v>
      </c>
      <c r="S2" s="13">
        <v>54</v>
      </c>
      <c r="T2" s="4">
        <f>IF(S2&gt;0,R2+S2,"")</f>
        <v>57.2</v>
      </c>
      <c r="U2" s="4">
        <f>IF(C2+F2+I2+L2+P2+S2&gt;0,(ROUND(54-AVERAGE(C2,F2,I2,L2,P2,S2),0)*0.8),"")</f>
        <v>2.4000000000000004</v>
      </c>
      <c r="V2" s="16">
        <v>46</v>
      </c>
      <c r="W2" s="21">
        <f>IF(V2&gt;0,V2+U2,"")</f>
        <v>48.4</v>
      </c>
      <c r="X2" s="4">
        <f>IF(C2+F2+I2+L2+P2+S2+V2&gt;0,(ROUND(54-AVERAGE(C2,F2,I2,L2,P2,S2,V2),0)*0.8),"")</f>
        <v>3.2</v>
      </c>
      <c r="Y2" s="13">
        <v>50</v>
      </c>
      <c r="Z2" s="4">
        <f>IF(Y2&gt;0,X2+Y2,"")</f>
        <v>53.2</v>
      </c>
      <c r="AA2" s="4">
        <f>IF(C2+F2+I2+L2+P2+S2+V2+Y2&gt;0,(ROUND(54-AVERAGE(C2,F2,I2,L2,P2,S2,V2,Y2),0)*0.8),"")</f>
        <v>3.2</v>
      </c>
      <c r="AC2" s="3" t="str">
        <f>A2</f>
        <v>Austin, Andy</v>
      </c>
      <c r="AD2" s="13">
        <v>51</v>
      </c>
      <c r="AE2" s="22">
        <f>IF(AD2&gt;0,AA2+AD2,"")</f>
        <v>54.2</v>
      </c>
      <c r="AF2" s="4">
        <f>IF(C2+F2+I2+L2+P2+S2+V2+Y2+AD2&gt;0,(ROUND(54-AVERAGE(C2,F2,I2,L2,P2,S2,V2,Y2,AD2),0)*0.8),"")</f>
        <v>3.2</v>
      </c>
      <c r="AG2" s="13">
        <v>44</v>
      </c>
      <c r="AH2" s="20">
        <f>IF(AG2&gt;0,AF2+AG2,"")</f>
        <v>47.2</v>
      </c>
      <c r="AI2" s="4">
        <f>IF(C2+F2+I2+L2+P2+S2+V2+Y2+AD2+AG2&gt;0,(ROUND(54-AVERAGE(C2,F2,I2,L2,P2,S2,V2,Y2,AD2,AG2),0)*0.8),"")</f>
        <v>3.2</v>
      </c>
      <c r="AJ2" s="13">
        <v>46</v>
      </c>
      <c r="AK2" s="20">
        <f>IF(AJ2&gt;0,AI2+AJ2,"")</f>
        <v>49.2</v>
      </c>
      <c r="AL2" s="4">
        <f>IF(C2+F2+I2+L2+P2+S2+V2+Y2+AD2+AG2+AJ2&gt;0,(ROUND(54-AVERAGE(C2,F2,I2,L2,P2,S2,V2,Y2,AD2,AG2,AJ2),0)*0.8),"")</f>
        <v>4</v>
      </c>
      <c r="AM2" s="13">
        <v>52</v>
      </c>
      <c r="AN2" s="4">
        <f>IF(AM2&gt;0,AL2+AM2,"")</f>
        <v>56</v>
      </c>
      <c r="AO2" s="4">
        <f>IF(C2+F2+I2+L2+P2+S2+V2+Y2+AD2+AG2+AJ2+AM2&gt;0,(ROUND(54-AVERAGE(C2,F2,I2,L2,P2,S2,V2,Y2,AD2,AG2,AJ2,AM2),0)*0.8),"")</f>
        <v>3.2</v>
      </c>
      <c r="AQ2" s="3" t="str">
        <f>O2</f>
        <v>Austin, Andy</v>
      </c>
      <c r="AR2" s="13">
        <v>56</v>
      </c>
      <c r="AS2" s="4">
        <f>IF(AR2&gt;0,AO2+AR2,"")</f>
        <v>59.2</v>
      </c>
      <c r="AT2" s="4">
        <f>IF(C2+F2+I2+L2+P2+S2+V2+Y2+AD2+AG2+AJ2+AM2+AR2&gt;0,(ROUND(54-AVERAGE(C2,F2,I2,L2,P2,S2,V2,Y2,AD2,AG2,AJ2,AM2,AR2),0)*0.8),"")</f>
        <v>3.2</v>
      </c>
      <c r="AU2" s="13">
        <v>54</v>
      </c>
      <c r="AV2" s="22">
        <f>IF(AU2&gt;0,AT2+AU2,"")</f>
        <v>57.2</v>
      </c>
      <c r="AW2" s="4">
        <f>IF(C2+F2+I2+L2+P2+S2+V2+Y2+AD2+AG2+AJ2+AM2+AR2+AU2&gt;0,(ROUND(54-AVERAGE(C2,F2,I2,L2,P2,S2,V2,Y2,AD2,AG2,AJ2,AM2,AR2,AU2),0)*0.8),"")</f>
        <v>3.2</v>
      </c>
      <c r="AX2" s="13">
        <v>54</v>
      </c>
      <c r="AY2" s="22">
        <f>IF(AX2&gt;0,AW2+AX2,"")</f>
        <v>57.2</v>
      </c>
      <c r="AZ2" s="4">
        <f>IF(C2+F2+I2+L2+P2+S2+V2+Y2+AD2+AG2+AJ2+AM2+AR2+AU2+AX2&gt;0,(ROUND(54-AVERAGE(C2,F2,I2,L2,P2,S2,V2,Y2,AD2,AG2,AJ2,AM2,AR2,AU2,AX2),0)*0.8),"")</f>
        <v>2.4000000000000004</v>
      </c>
      <c r="BA2" s="13">
        <v>53</v>
      </c>
      <c r="BB2" s="4">
        <f>IF(BA2&gt;0,AZ2+BA2,"")</f>
        <v>55.4</v>
      </c>
      <c r="BC2" s="4">
        <f>IF(C2+F2+I2+L2+P2+S2+V2+Y2+AD2+AG2+AJ2+AM2+AR2+AU2+AX2+BA2&gt;0,(ROUND(54-AVERAGE(C2,F2,I2,L2,P2,S2,V2,Y2,AD2,AG2,AJ2,AM2,AR2,AU2,AX2,BA2),0)*0.8),"")</f>
        <v>2.4000000000000004</v>
      </c>
      <c r="BE2" s="3" t="str">
        <f>AC2</f>
        <v>Austin, Andy</v>
      </c>
      <c r="BF2" s="13"/>
      <c r="BG2" s="4">
        <f>IF(BF2&gt;0,BC2+BF2,"")</f>
      </c>
      <c r="BH2" s="4">
        <f>IF(C2+F2+I2+L2+P2+S2+V2+Y2+AD2+AG2+AJ2+AM2+AR2+AU2+AX2+BA2+BF2&gt;0,(ROUND(54-AVERAGE(C2,F2,I2,L2,P2,S2,V2,Y2,AD2,AG2,AJ2,AM2,AR2,AU2,AX2,BA2,BF2),0)*0.8),"")</f>
        <v>2.4000000000000004</v>
      </c>
      <c r="BI2" s="13">
        <v>49</v>
      </c>
      <c r="BJ2" s="20">
        <f>IF(BI2&gt;0,BH2+BI2,"")</f>
        <v>51.4</v>
      </c>
      <c r="BK2" s="4">
        <f>IF(C2+F2+I2+L2+P2+S2+V2+Y2+AD2+AG2+AJ2+AM2+AR2+AU2+AX2+BA2+BF2+BI2&gt;0,(ROUND(54-AVERAGE(C2,F2,I2,L2,P2,S2,V2,Y2,AD2,AG2,AJ2,AM2,AR2,AU2,AX2,BA2,BF2,BI2),0)*0.8),"")</f>
        <v>2.4000000000000004</v>
      </c>
      <c r="BL2" s="13">
        <v>54</v>
      </c>
      <c r="BM2" s="4">
        <f>IF(BL2&gt;0,BK2+BL2,"")</f>
        <v>56.4</v>
      </c>
      <c r="BN2" s="4">
        <f>IF(C2+F2+I2+L2+P2+S2+V2+Y2+AD2+AG2+AJ2+AM2+AR2+AU2+AX2+BA2+BF2+BI2+BL2&gt;0,(ROUND(54-AVERAGE(C2,F2,I2,L2,P2,S2,V2,Y2,AD2,AG2,AJ2,AM2,AR2,AU2,AX2,BA2,BF2,BI2,BL2),0)*0.8),"")</f>
        <v>2.4000000000000004</v>
      </c>
      <c r="BO2" s="13">
        <v>47</v>
      </c>
      <c r="BP2" s="21">
        <f>IF(BO2&gt;0,BN2+BO2,"")</f>
        <v>49.4</v>
      </c>
      <c r="BQ2" s="4">
        <f>IF(C2+F2+I2+L2+P2+S2+V2+Y2+AD2+AG2+AJ2+AM2+AR2+AU2+AX2+BA2+BF2+BI2+BL2+BO2+BT2+BW2&gt;0,(ROUND(54-AVERAGE(C2,F2,I2,L2,P2,S2,V2,Y2,AD2,AG2,AJ2,AM2,AR2,AU2,AX2,BA2,BF2,BI2,BL2,BO2,BT2,BW2),0)*0.8),"")</f>
        <v>2.4000000000000004</v>
      </c>
      <c r="BS2" s="3" t="str">
        <f>AQ2</f>
        <v>Austin, Andy</v>
      </c>
      <c r="BT2" s="16">
        <v>48</v>
      </c>
      <c r="BU2" s="20">
        <f>IF(BT2&gt;0,BQ2+BT2,"")</f>
        <v>50.4</v>
      </c>
      <c r="BV2" s="25">
        <f>IF(C2+F2+I2+L2+P2+S2+V2+Y2+AD2+AG2+AJ2+AM2+AR2+AU2+AX2+BA2+BF2+BI2+BL2+BO2+BT2&gt;0,(ROUND(54-AVERAGE(C2,F2,I2,L2,P2,S2,V2,Y2,AD2,AG2,AJ2,AM2,AR2,AU2,AX2,BA2,BF2,BI2,BL2,BO2,BT2),0)*0.8),"")</f>
        <v>3.2</v>
      </c>
      <c r="BW2" s="2">
        <v>52</v>
      </c>
      <c r="BX2" s="22">
        <f>IF(BW2&gt;0,BV2+BW2,"")</f>
        <v>55.2</v>
      </c>
      <c r="BY2" s="25">
        <f>IF(C2+F2+I2+L2+P2+S2+V2+Y2+AD2+AG2+AJ2+AM2+AR2+AU2+AX2+BA2+BF2+BI2+BL2+BO2+BT2+BW2&gt;0,(ROUND(54-AVERAGE(C2,F2,I2,L2,P2,S2,V2,Y2,AD2,AG2,AJ2,AM2,AR2,AU2,AX2,BA2,BF2,BI2,BL2,BO2,BT2,BW2),0)*0.8),"")</f>
        <v>2.4000000000000004</v>
      </c>
    </row>
    <row r="3" spans="1:77" ht="15" customHeight="1">
      <c r="A3" s="3" t="s">
        <v>64</v>
      </c>
      <c r="B3" s="2"/>
      <c r="C3" s="13"/>
      <c r="D3" s="13" t="str">
        <f>IF(C3&gt;0,C3," ")</f>
        <v> </v>
      </c>
      <c r="E3" s="4">
        <f>IF(C3&gt;0,(ROUND(54-AVERAGE(C3),0)*0.8),"")</f>
      </c>
      <c r="F3" s="13"/>
      <c r="G3" s="4">
        <f>IF(F3&gt;0,F3+E3,"")</f>
      </c>
      <c r="H3" s="4">
        <f>IF(C3+F3&gt;0,(ROUND(54-AVERAGE(C3,F3),0)*0.8),"")</f>
      </c>
      <c r="I3" s="13"/>
      <c r="J3" s="4">
        <f>IF(I3&gt;0,H3+I3,"")</f>
      </c>
      <c r="K3" s="4">
        <f>IF(C3+F3+I3&gt;0,(ROUND(54-AVERAGE(C3,F3,I3),0)*0.8),"")</f>
      </c>
      <c r="L3" s="13"/>
      <c r="M3" s="4">
        <f>IF(L3&gt;0,K3+L3,"")</f>
      </c>
      <c r="N3" s="4">
        <f>IF(C3+F3+I3+L3&gt;0,(ROUND(54-AVERAGE(C3,F3,I3,L3),0)*0.8),"")</f>
      </c>
      <c r="O3" s="3" t="str">
        <f>A3</f>
        <v>Baker, Tim</v>
      </c>
      <c r="P3" s="13"/>
      <c r="Q3" s="4">
        <f>IF(P3&gt;0,P3+N3,"")</f>
      </c>
      <c r="R3" s="4">
        <f>IF(C3+F3+I3+L3+P3&gt;0,(ROUND(54-AVERAGE(C3,F3,I3,L3,P3),0)*0.8),"")</f>
      </c>
      <c r="S3" s="13"/>
      <c r="T3" s="4">
        <f>IF(S3&gt;0,R3+S3,"")</f>
      </c>
      <c r="U3" s="4">
        <f>IF(C3+F3+I3+L3+P3+S3&gt;0,(ROUND(54-AVERAGE(C3,F3,I3,L3,P3,S3),0)*0.8),"")</f>
      </c>
      <c r="V3" s="13"/>
      <c r="W3" s="4">
        <f>IF(V3&gt;0,V3+U3,"")</f>
      </c>
      <c r="X3" s="4">
        <f>IF(C3+F3+I3+L3+P3+S3+V3&gt;0,(ROUND(54-AVERAGE(C3,F3,I3,L3,P3,S3,V3),0)*0.8),"")</f>
      </c>
      <c r="Y3" s="13"/>
      <c r="Z3" s="4">
        <f>IF(Y3&gt;0,X3+Y3,"")</f>
      </c>
      <c r="AA3" s="4">
        <f>IF(C3+F3+I3+L3+P3+S3+V3+Y3&gt;0,(ROUND(54-AVERAGE(C3,F3,I3,L3,P3,S3,V3,Y3),0)*0.8),"")</f>
      </c>
      <c r="AC3" s="3" t="str">
        <f>A3</f>
        <v>Baker, Tim</v>
      </c>
      <c r="AD3" s="13">
        <v>73</v>
      </c>
      <c r="AE3" s="4" t="e">
        <f>IF(AD3&gt;0,AA3+AD3,"")</f>
        <v>#VALUE!</v>
      </c>
      <c r="AF3" s="4">
        <f>IF(C3+F3+I3+L3+P3+S3+V3+Y3+AD3&gt;0,(ROUND(54-AVERAGE(C3,F3,I3,L3,P3,S3,V3,Y3,AD3),0)*0.8),"")</f>
        <v>-15.200000000000001</v>
      </c>
      <c r="AG3" s="13">
        <v>70</v>
      </c>
      <c r="AH3" s="4">
        <f>IF(AG3&gt;0,AF3+AG3,"")</f>
        <v>54.8</v>
      </c>
      <c r="AI3" s="4">
        <f>IF(C3+F3+I3+L3+P3+S3+V3+Y3+AD3+AG3&gt;0,(ROUND(54-AVERAGE(C3,F3,I3,L3,P3,S3,V3,Y3,AD3,AG3),0)*0.8),"")</f>
        <v>-14.4</v>
      </c>
      <c r="AJ3" s="13">
        <v>77</v>
      </c>
      <c r="AK3" s="4">
        <f>IF(AJ3&gt;0,AI3+AJ3,"")</f>
        <v>62.6</v>
      </c>
      <c r="AL3" s="4">
        <f>IF(C3+F3+I3+L3+P3+S3+V3+Y3+AD3+AG3+AJ3&gt;0,(ROUND(54-AVERAGE(C3,F3,I3,L3,P3,S3,V3,Y3,AD3,AG3,AJ3),0)*0.8),"")</f>
        <v>-15.200000000000001</v>
      </c>
      <c r="AM3" s="13">
        <v>72</v>
      </c>
      <c r="AN3" s="4">
        <f>IF(AM3&gt;0,AL3+AM3,"")</f>
        <v>56.8</v>
      </c>
      <c r="AO3" s="4">
        <f>IF(C3+F3+I3+L3+P3+S3+V3+Y3+AD3+AG3+AJ3+AM3&gt;0,(ROUND(54-AVERAGE(C3,F3,I3,L3,P3,S3,V3,Y3,AD3,AG3,AJ3,AM3),0)*0.8),"")</f>
        <v>-15.200000000000001</v>
      </c>
      <c r="AQ3" s="3" t="str">
        <f>O3</f>
        <v>Baker, Tim</v>
      </c>
      <c r="AR3" s="13"/>
      <c r="AS3" s="4">
        <f>IF(AR3&gt;0,AO3+AR3,"")</f>
      </c>
      <c r="AT3" s="4">
        <f>IF(C3+F3+I3+L3+P3+S3+V3+Y3+AD3+AG3+AJ3+AM3+AR3&gt;0,(ROUND(54-AVERAGE(C3,F3,I3,L3,P3,S3,V3,Y3,AD3,AG3,AJ3,AM3,AR3),0)*0.8),"")</f>
        <v>-15.200000000000001</v>
      </c>
      <c r="AU3" s="13">
        <v>62</v>
      </c>
      <c r="AV3" s="19">
        <f>IF(AU3&gt;0,AT3+AU3,"")</f>
        <v>46.8</v>
      </c>
      <c r="AW3" s="4">
        <f>IF(C3+F3+I3+L3+P3+S3+V3+Y3+AD3+AG3+AJ3+AM3+AR3+AU3&gt;0,(ROUND(54-AVERAGE(C3,F3,I3,L3,P3,S3,V3,Y3,AD3,AG3,AJ3,AM3,AR3,AU3),0)*0.8),"")</f>
        <v>-13.600000000000001</v>
      </c>
      <c r="AX3" s="13">
        <v>65</v>
      </c>
      <c r="AY3" s="4">
        <f>IF(AX3&gt;0,AW3+AX3,"")</f>
        <v>51.4</v>
      </c>
      <c r="AZ3" s="4">
        <f>IF(C3+F3+I3+L3+P3+S3+V3+Y3+AD3+AG3+AJ3+AM3+AR3+AU3+AX3&gt;0,(ROUND(54-AVERAGE(C3,F3,I3,L3,P3,S3,V3,Y3,AD3,AG3,AJ3,AM3,AR3,AU3,AX3),0)*0.8),"")</f>
        <v>-12.8</v>
      </c>
      <c r="BA3" s="13">
        <v>56</v>
      </c>
      <c r="BB3" s="19">
        <f>IF(BA3&gt;0,AZ3+BA3,"")</f>
        <v>43.2</v>
      </c>
      <c r="BC3" s="4">
        <f>IF(C3+F3+I3+L3+P3+S3+V3+Y3+AD3+AG3+AJ3+AM3+AR3+AU3+AX3+BA3&gt;0,(ROUND(54-AVERAGE(C3,F3,I3,L3,P3,S3,V3,Y3,AD3,AG3,AJ3,AM3,AR3,AU3,AX3,BA3),0)*0.8),"")</f>
        <v>-11.200000000000001</v>
      </c>
      <c r="BE3" s="3" t="str">
        <f>AC3</f>
        <v>Baker, Tim</v>
      </c>
      <c r="BF3" s="13">
        <v>59</v>
      </c>
      <c r="BG3" s="20">
        <f>IF(BF3&gt;0,BC3+BF3,"")</f>
        <v>47.8</v>
      </c>
      <c r="BH3" s="4">
        <f>IF(C3+F3+I3+L3+P3+S3+V3+Y3+AD3+AG3+AJ3+AM3+AR3+AU3+AX3+BA3+BF3&gt;0,(ROUND(54-AVERAGE(C3,F3,I3,L3,P3,S3,V3,Y3,AD3,AG3,AJ3,AM3,AR3,AU3,AX3,BA3,BF3),0)*0.8),"")</f>
        <v>-10.4</v>
      </c>
      <c r="BI3" s="13">
        <v>62</v>
      </c>
      <c r="BJ3" s="4">
        <f>IF(BI3&gt;0,BH3+BI3,"")</f>
        <v>51.6</v>
      </c>
      <c r="BK3" s="4">
        <f>IF(C3+F3+I3+L3+P3+S3+V3+Y3+AD3+AG3+AJ3+AM3+AR3+AU3+AX3+BA3+BF3+BI3&gt;0,(ROUND(54-AVERAGE(C3,F3,I3,L3,P3,S3,V3,Y3,AD3,AG3,AJ3,AM3,AR3,AU3,AX3,BA3,BF3,BI3),0)*0.8),"")</f>
        <v>-9.600000000000001</v>
      </c>
      <c r="BL3" s="13">
        <v>61</v>
      </c>
      <c r="BM3" s="4">
        <f>IF(BL3&gt;0,BK3+BL3,"")</f>
        <v>51.4</v>
      </c>
      <c r="BN3" s="4">
        <f>IF(C3+F3+I3+L3+P3+S3+V3+Y3+AD3+AG3+AJ3+AM3+AR3+AU3+AX3+BA3+BF3+BI3+BL3&gt;0,(ROUND(54-AVERAGE(C3,F3,I3,L3,P3,S3,V3,Y3,AD3,AG3,AJ3,AM3,AR3,AU3,AX3,BA3,BF3,BI3,BL3),0)*0.8),"")</f>
        <v>-9.600000000000001</v>
      </c>
      <c r="BO3" s="13">
        <v>59</v>
      </c>
      <c r="BP3" s="4">
        <f>IF(BO3&gt;0,BN3+BO3,"")</f>
        <v>49.4</v>
      </c>
      <c r="BQ3" s="4">
        <f>IF(C3+F3+I3+L3+P3+S3+V3+Y3+AD3+AG3+AJ3+AM3+AR3+AU3+AX3+BA3+BF3+BI3+BL3+BO3&gt;0,(ROUND(54-AVERAGE(C3,F3,I3,L3,P3,S3,V3,Y3,AD3,AG3,AJ3,AM3,AR3,AU3,AX3,BA3,BF3,BI3,BL3,BO3),0)*0.8),"")</f>
        <v>-8.8</v>
      </c>
      <c r="BS3" s="3" t="str">
        <f>AQ3</f>
        <v>Baker, Tim</v>
      </c>
      <c r="BT3" s="2">
        <v>57</v>
      </c>
      <c r="BU3" s="19">
        <f>IF(BT3&gt;0,BQ3+BT3,"")</f>
        <v>48.2</v>
      </c>
      <c r="BV3" s="25">
        <f aca="true" t="shared" si="1" ref="BV3:BV43">IF(C3+F3+I3+L3+P3+S3+V3+Y3+AD3+AG3+AJ3+AM3+AR3+AU3+AX3+BA3+BF3+BI3+BL3+BO3+BT3&gt;0,(ROUND(54-AVERAGE(C3,F3,I3,L3,P3,S3,V3,Y3,AD3,AG3,AJ3,AM3,AR3,AU3,AX3,BA3,BF3,BI3,BL3,BO3,BT3),0)*0.8),"")</f>
        <v>-8</v>
      </c>
      <c r="BW3" s="2">
        <v>60</v>
      </c>
      <c r="BX3" s="25">
        <f aca="true" t="shared" si="2" ref="BX3:BX45">IF(BW3&gt;0,BV3+BW3,"")</f>
        <v>52</v>
      </c>
      <c r="BY3" s="25">
        <f aca="true" t="shared" si="3" ref="BY3:BY45">IF(C3+F3+I3+L3+P3+S3+V3+Y3+AD3+AG3+AJ3+AM3+AR3+AU3+AX3+BA3+BF3+BI3+BL3+BO3+BT3+BW3&gt;0,(ROUND(54-AVERAGE(C3,F3,I3,L3,P3,S3,V3,Y3,AD3,AG3,AJ3,AM3,AR3,AU3,AX3,BA3,BF3,BI3,BL3,BO3,BT3,BW3),0)*0.8),"")</f>
        <v>-8</v>
      </c>
    </row>
    <row r="4" spans="1:77" ht="15" customHeight="1">
      <c r="A4" s="3" t="s">
        <v>28</v>
      </c>
      <c r="B4" s="2" t="s">
        <v>4</v>
      </c>
      <c r="C4" s="13">
        <v>53</v>
      </c>
      <c r="D4" s="13">
        <f>IF(C4&gt;0,C4," ")</f>
        <v>53</v>
      </c>
      <c r="E4" s="4">
        <f>IF(C4&gt;0,(ROUND(54-AVERAGE(C4),0)*0.8),"")</f>
        <v>0.8</v>
      </c>
      <c r="F4" s="13"/>
      <c r="G4" s="4">
        <f>IF(F4&gt;0,F4+E4,"")</f>
      </c>
      <c r="H4" s="4">
        <f>IF(C4+F4&gt;0,(ROUND(54-AVERAGE(C4,F4),0)*0.8),"")</f>
        <v>0.8</v>
      </c>
      <c r="I4" s="13"/>
      <c r="J4" s="4">
        <f>IF(I4&gt;0,H4+I4,"")</f>
      </c>
      <c r="K4" s="4">
        <f>IF(C4+F4+I4&gt;0,(ROUND(54-AVERAGE(C4,F4,I4),0)*0.8),"")</f>
        <v>0.8</v>
      </c>
      <c r="L4" s="13"/>
      <c r="M4" s="4">
        <f>IF(L4&gt;0,K4+L4,"")</f>
      </c>
      <c r="N4" s="4">
        <f>IF(C4+F4+I4+L4&gt;0,(ROUND(54-AVERAGE(C4,F4,I4,L4),0)*0.8),"")</f>
        <v>0.8</v>
      </c>
      <c r="O4" s="3" t="str">
        <f t="shared" si="0"/>
        <v>Beasley, Cannon</v>
      </c>
      <c r="P4" s="13"/>
      <c r="Q4" s="4">
        <f>IF(P4&gt;0,P4+N4,"")</f>
      </c>
      <c r="R4" s="4">
        <f>IF(C4+F4+I4+L4+P4&gt;0,(ROUND(54-AVERAGE(C4,F4,I4,L4,P4),0)*0.8),"")</f>
        <v>0.8</v>
      </c>
      <c r="S4" s="13">
        <v>54</v>
      </c>
      <c r="T4" s="4">
        <f>IF(S4&gt;0,R4+S4,"")</f>
        <v>54.8</v>
      </c>
      <c r="U4" s="4">
        <f>IF(C4+F4+I4+L4+P4+S4&gt;0,(ROUND(54-AVERAGE(C4,F4,I4,L4,P4,S4),0)*0.8),"")</f>
        <v>0.8</v>
      </c>
      <c r="V4" s="13">
        <v>51</v>
      </c>
      <c r="W4" s="4">
        <f aca="true" t="shared" si="4" ref="W4:W43">IF(V4&gt;0,V4+U4,"")</f>
        <v>51.8</v>
      </c>
      <c r="X4" s="4">
        <f aca="true" t="shared" si="5" ref="X4:X43">IF(C4+F4+I4+L4+P4+S4+V4&gt;0,(ROUND(54-AVERAGE(C4,F4,I4,L4,P4,S4,V4),0)*0.8),"")</f>
        <v>0.8</v>
      </c>
      <c r="Y4" s="13">
        <v>60</v>
      </c>
      <c r="Z4" s="4">
        <f>IF(Y4&gt;0,X4+Y4,"")</f>
        <v>60.8</v>
      </c>
      <c r="AA4" s="4">
        <f>IF(C4+F4+I4+L4+P4+S4+V4+Y4&gt;0,(ROUND(54-AVERAGE(C4,F4,I4,L4,P4,S4,V4,Y4),0)*0.8),"")</f>
        <v>-0.8</v>
      </c>
      <c r="AC4" s="3" t="str">
        <f aca="true" t="shared" si="6" ref="AC4:AC43">A4</f>
        <v>Beasley, Cannon</v>
      </c>
      <c r="AD4" s="13">
        <v>58</v>
      </c>
      <c r="AE4" s="4">
        <f aca="true" t="shared" si="7" ref="AE4:AE43">IF(AD4&gt;0,AA4+AD4,"")</f>
        <v>57.2</v>
      </c>
      <c r="AF4" s="4">
        <f>IF(C4+F4+I4+L4+P4+S4+V4+Y4+AD4&gt;0,(ROUND(54-AVERAGE(C4,F4,I4,L4,P4,S4,V4,Y4,AD4),0)*0.8),"")</f>
        <v>-0.8</v>
      </c>
      <c r="AG4" s="13"/>
      <c r="AH4" s="4">
        <f aca="true" t="shared" si="8" ref="AH4:AH43">IF(AG4&gt;0,AF4+AG4,"")</f>
      </c>
      <c r="AI4" s="4">
        <f aca="true" t="shared" si="9" ref="AI4:AI43">IF(C4+F4+I4+L4+P4+S4+V4+Y4+AD4+AG4&gt;0,(ROUND(54-AVERAGE(C4,F4,I4,L4,P4,S4,V4,Y4,AD4,AG4),0)*0.8),"")</f>
        <v>-0.8</v>
      </c>
      <c r="AJ4" s="13">
        <v>53</v>
      </c>
      <c r="AK4" s="4">
        <f aca="true" t="shared" si="10" ref="AK4:AK43">IF(AJ4&gt;0,AI4+AJ4,"")</f>
        <v>52.2</v>
      </c>
      <c r="AL4" s="4">
        <f aca="true" t="shared" si="11" ref="AL4:AL43">IF(C4+F4+I4+L4+P4+S4+V4+Y4+AD4+AG4+AJ4&gt;0,(ROUND(54-AVERAGE(C4,F4,I4,L4,P4,S4,V4,Y4,AD4,AG4,AJ4),0)*0.8),"")</f>
        <v>-0.8</v>
      </c>
      <c r="AM4" s="13"/>
      <c r="AN4" s="4">
        <f aca="true" t="shared" si="12" ref="AN4:AN43">IF(AM4&gt;0,AL4+AM4,"")</f>
      </c>
      <c r="AO4" s="4">
        <f aca="true" t="shared" si="13" ref="AO4:AO43">IF(C4+F4+I4+L4+P4+S4+V4+Y4+AD4+AG4+AJ4+AM4&gt;0,(ROUND(54-AVERAGE(C4,F4,I4,L4,P4,S4,V4,Y4,AD4,AG4,AJ4,AM4),0)*0.8),"")</f>
        <v>-0.8</v>
      </c>
      <c r="AQ4" s="3" t="str">
        <f aca="true" t="shared" si="14" ref="AQ4:AQ9">O4</f>
        <v>Beasley, Cannon</v>
      </c>
      <c r="AR4" s="13"/>
      <c r="AS4" s="4">
        <f aca="true" t="shared" si="15" ref="AS4:AS9">IF(AR4&gt;0,AO4+AR4,"")</f>
      </c>
      <c r="AT4" s="4">
        <f aca="true" t="shared" si="16" ref="AT4:AT43">IF(C4+F4+I4+L4+P4+S4+V4+Y4+AD4+AG4+AJ4+AM4+AR4&gt;0,(ROUND(54-AVERAGE(C4,F4,I4,L4,P4,S4,V4,Y4,AD4,AG4,AJ4,AM4,AR4),0)*0.8),"")</f>
        <v>-0.8</v>
      </c>
      <c r="AU4" s="13"/>
      <c r="AV4" s="4">
        <f aca="true" t="shared" si="17" ref="AV4:AV9">IF(AU4&gt;0,AT4+AU4,"")</f>
      </c>
      <c r="AW4" s="4">
        <f aca="true" t="shared" si="18" ref="AW4:AW43">IF(C4+F4+I4+L4+P4+S4+V4+Y4+AD4+AG4+AJ4+AM4+AR4+AU4&gt;0,(ROUND(54-AVERAGE(C4,F4,I4,L4,P4,S4,V4,Y4,AD4,AG4,AJ4,AM4,AR4,AU4),0)*0.8),"")</f>
        <v>-0.8</v>
      </c>
      <c r="AX4" s="13"/>
      <c r="AY4" s="4">
        <f aca="true" t="shared" si="19" ref="AY4:AY9">IF(AX4&gt;0,AW4+AX4,"")</f>
      </c>
      <c r="AZ4" s="4">
        <f aca="true" t="shared" si="20" ref="AZ4:AZ43">IF(C4+F4+I4+L4+P4+S4+V4+Y4+AD4+AG4+AJ4+AM4+AR4+AU4+AX4&gt;0,(ROUND(54-AVERAGE(C4,F4,I4,L4,P4,S4,V4,Y4,AD4,AG4,AJ4,AM4,AR4,AU4,AX4),0)*0.8),"")</f>
        <v>-0.8</v>
      </c>
      <c r="BA4" s="13"/>
      <c r="BB4" s="4">
        <f aca="true" t="shared" si="21" ref="BB4:BB9">IF(BA4&gt;0,AZ4+BA4,"")</f>
      </c>
      <c r="BC4" s="4">
        <f aca="true" t="shared" si="22" ref="BC4:BC43">IF(C4+F4+I4+L4+P4+S4+V4+Y4+AD4+AG4+AJ4+AM4+AR4+AU4+AX4+BA4&gt;0,(ROUND(54-AVERAGE(C4,F4,I4,L4,P4,S4,V4,Y4,AD4,AG4,AJ4,AM4,AR4,AU4,AX4,BA4),0)*0.8),"")</f>
        <v>-0.8</v>
      </c>
      <c r="BE4" s="3" t="str">
        <f aca="true" t="shared" si="23" ref="BE4:BE9">AC4</f>
        <v>Beasley, Cannon</v>
      </c>
      <c r="BF4" s="13"/>
      <c r="BG4" s="4">
        <f aca="true" t="shared" si="24" ref="BG4:BG43">IF(BF4&gt;0,BC4+BF4,"")</f>
      </c>
      <c r="BH4" s="4">
        <f aca="true" t="shared" si="25" ref="BH4:BH43">IF(C4+F4+I4+L4+P4+S4+V4+Y4+AD4+AG4+AJ4+AM4+AR4+AU4+AX4+BA4+BF4&gt;0,(ROUND(54-AVERAGE(C4,F4,I4,L4,P4,S4,V4,Y4,AD4,AG4,AJ4,AM4,AR4,AU4,AX4,BA4,BF4),0)*0.8),"")</f>
        <v>-0.8</v>
      </c>
      <c r="BI4" s="13"/>
      <c r="BJ4" s="4">
        <f aca="true" t="shared" si="26" ref="BJ4:BJ43">IF(BI4&gt;0,BH4+BI4,"")</f>
      </c>
      <c r="BK4" s="4">
        <f aca="true" t="shared" si="27" ref="BK4:BK43">IF(C4+F4+I4+L4+P4+S4+V4+Y4+AD4+AG4+AJ4+AM4+AR4+AU4+AX4+BA4+BF4+BI4&gt;0,(ROUND(54-AVERAGE(C4,F4,I4,L4,P4,S4,V4,Y4,AD4,AG4,AJ4,AM4,AR4,AU4,AX4,BA4,BF4,BI4),0)*0.8),"")</f>
        <v>-0.8</v>
      </c>
      <c r="BL4" s="13"/>
      <c r="BM4" s="4">
        <f aca="true" t="shared" si="28" ref="BM4:BM43">IF(BL4&gt;0,BK4+BL4,"")</f>
      </c>
      <c r="BN4" s="4">
        <f aca="true" t="shared" si="29" ref="BN4:BN43">IF(C4+F4+I4+L4+P4+S4+V4+Y4+AD4+AG4+AJ4+AM4+AR4+AU4+AX4+BA4+BF4+BI4+BL4&gt;0,(ROUND(54-AVERAGE(C4,F4,I4,L4,P4,S4,V4,Y4,AD4,AG4,AJ4,AM4,AR4,AU4,AX4,BA4,BF4,BI4,BL4),0)*0.8),"")</f>
        <v>-0.8</v>
      </c>
      <c r="BO4" s="13"/>
      <c r="BP4" s="4">
        <f aca="true" t="shared" si="30" ref="BP4:BP43">IF(BO4&gt;0,BN4+BO4,"")</f>
      </c>
      <c r="BQ4" s="4">
        <f aca="true" t="shared" si="31" ref="BQ4:BQ43">IF(C4+F4+I4+L4+P4+S4+V4+Y4+AD4+AG4+AJ4+AM4+AR4+AU4+AX4+BA4+BF4+BI4+BL4+BO4&gt;0,(ROUND(54-AVERAGE(C4,F4,I4,L4,P4,S4,V4,Y4,AD4,AG4,AJ4,AM4,AR4,AU4,AX4,BA4,BF4,BI4,BL4,BO4),0)*0.8),"")</f>
        <v>-0.8</v>
      </c>
      <c r="BS4" s="3" t="str">
        <f aca="true" t="shared" si="32" ref="BS4:BS9">AQ4</f>
        <v>Beasley, Cannon</v>
      </c>
      <c r="BT4" s="2"/>
      <c r="BU4" s="25">
        <f aca="true" t="shared" si="33" ref="BU4:BU43">IF(BT4&gt;0,BQ4+BT4,"")</f>
      </c>
      <c r="BV4" s="25">
        <f t="shared" si="1"/>
        <v>-0.8</v>
      </c>
      <c r="BW4" s="2"/>
      <c r="BX4" s="25">
        <f t="shared" si="2"/>
      </c>
      <c r="BY4" s="25">
        <f t="shared" si="3"/>
        <v>-0.8</v>
      </c>
    </row>
    <row r="5" spans="1:77" ht="15" customHeight="1">
      <c r="A5" s="3" t="s">
        <v>32</v>
      </c>
      <c r="B5" s="2" t="s">
        <v>4</v>
      </c>
      <c r="C5" s="13"/>
      <c r="D5" s="13" t="str">
        <f>IF(C5&gt;0,C5," ")</f>
        <v> </v>
      </c>
      <c r="E5" s="4">
        <f>IF(C5&gt;0,(ROUND(54-AVERAGE(C5),0)*0.8),"")</f>
      </c>
      <c r="F5" s="13">
        <v>51</v>
      </c>
      <c r="G5" s="4" t="e">
        <f>IF(F5&gt;0,F5+E5,"")</f>
        <v>#VALUE!</v>
      </c>
      <c r="H5" s="4">
        <f>IF(C5+F5&gt;0,(ROUND(54-AVERAGE(C5,F5),0)*0.8),"")</f>
        <v>2.4000000000000004</v>
      </c>
      <c r="I5" s="13">
        <v>58</v>
      </c>
      <c r="J5" s="4">
        <f>IF(I5&gt;0,H5+I5,"")</f>
        <v>60.4</v>
      </c>
      <c r="K5" s="4">
        <f>IF(C5+F5+I5&gt;0,(ROUND(54-AVERAGE(C5,F5,I5),0)*0.8),"")</f>
        <v>-0.8</v>
      </c>
      <c r="L5" s="13">
        <v>53</v>
      </c>
      <c r="M5" s="4">
        <f>IF(L5&gt;0,K5+L5,"")</f>
        <v>52.2</v>
      </c>
      <c r="N5" s="4">
        <f>IF(C5+F5+I5+L5&gt;0,(ROUND(54-AVERAGE(C5,F5,I5,L5),0)*0.8),"")</f>
        <v>0</v>
      </c>
      <c r="O5" s="3" t="str">
        <f t="shared" si="0"/>
        <v>Bibble, Joel</v>
      </c>
      <c r="P5" s="13">
        <v>51</v>
      </c>
      <c r="Q5" s="4">
        <f>IF(P5&gt;0,P5+N5,"")</f>
        <v>51</v>
      </c>
      <c r="R5" s="4">
        <f>IF(C5+F5+I5+L5+P5&gt;0,(ROUND(54-AVERAGE(C5,F5,I5,L5,P5),0)*0.8),"")</f>
        <v>0.8</v>
      </c>
      <c r="S5" s="13">
        <v>53</v>
      </c>
      <c r="T5" s="20">
        <f>IF(S5&gt;0,R5+S5,"")</f>
        <v>53.8</v>
      </c>
      <c r="U5" s="4">
        <f>IF(C5+F5+I5+L5+P5+S5&gt;0,(ROUND(54-AVERAGE(C5,F5,I5,L5,P5,S5),0)*0.8),"")</f>
        <v>0.8</v>
      </c>
      <c r="V5" s="13">
        <v>45</v>
      </c>
      <c r="W5" s="19">
        <f t="shared" si="4"/>
        <v>45.8</v>
      </c>
      <c r="X5" s="4">
        <f t="shared" si="5"/>
        <v>1.6</v>
      </c>
      <c r="Y5" s="13">
        <v>49</v>
      </c>
      <c r="Z5" s="4">
        <f>IF(Y5&gt;0,X5+Y5,"")</f>
        <v>50.6</v>
      </c>
      <c r="AA5" s="4">
        <f>IF(C5+F5+I5+L5+P5+S5+V5+Y5&gt;0,(ROUND(54-AVERAGE(C5,F5,I5,L5,P5,S5,V5,Y5),0)*0.8),"")</f>
        <v>2.4000000000000004</v>
      </c>
      <c r="AC5" s="3" t="str">
        <f t="shared" si="6"/>
        <v>Bibble, Joel</v>
      </c>
      <c r="AD5" s="13">
        <v>47</v>
      </c>
      <c r="AE5" s="19">
        <f t="shared" si="7"/>
        <v>49.4</v>
      </c>
      <c r="AF5" s="4">
        <f>IF(C5+F5+I5+L5+P5+S5+V5+Y5+AD5&gt;0,(ROUND(54-AVERAGE(C5,F5,I5,L5,P5,S5,V5,Y5,AD5),0)*0.8),"")</f>
        <v>2.4000000000000004</v>
      </c>
      <c r="AG5" s="13"/>
      <c r="AH5" s="4">
        <f t="shared" si="8"/>
      </c>
      <c r="AI5" s="4">
        <f t="shared" si="9"/>
        <v>2.4000000000000004</v>
      </c>
      <c r="AJ5" s="13"/>
      <c r="AK5" s="4">
        <f t="shared" si="10"/>
      </c>
      <c r="AL5" s="4">
        <f t="shared" si="11"/>
        <v>2.4000000000000004</v>
      </c>
      <c r="AM5" s="13">
        <v>43</v>
      </c>
      <c r="AN5" s="19">
        <f t="shared" si="12"/>
        <v>45.4</v>
      </c>
      <c r="AO5" s="4">
        <f t="shared" si="13"/>
        <v>3.2</v>
      </c>
      <c r="AQ5" s="3" t="str">
        <f t="shared" si="14"/>
        <v>Bibble, Joel</v>
      </c>
      <c r="AR5" s="13"/>
      <c r="AS5" s="4">
        <f t="shared" si="15"/>
      </c>
      <c r="AT5" s="4">
        <f t="shared" si="16"/>
        <v>3.2</v>
      </c>
      <c r="AU5" s="13">
        <v>46</v>
      </c>
      <c r="AV5" s="21">
        <f t="shared" si="17"/>
        <v>49.2</v>
      </c>
      <c r="AW5" s="4">
        <f t="shared" si="18"/>
        <v>3.2</v>
      </c>
      <c r="AX5" s="13">
        <v>47</v>
      </c>
      <c r="AY5" s="21">
        <f t="shared" si="19"/>
        <v>50.2</v>
      </c>
      <c r="AZ5" s="4">
        <f t="shared" si="20"/>
        <v>4</v>
      </c>
      <c r="BA5" s="13">
        <v>47</v>
      </c>
      <c r="BB5" s="4">
        <f t="shared" si="21"/>
        <v>51</v>
      </c>
      <c r="BC5" s="4">
        <f t="shared" si="22"/>
        <v>4</v>
      </c>
      <c r="BE5" s="3" t="str">
        <f t="shared" si="23"/>
        <v>Bibble, Joel</v>
      </c>
      <c r="BF5" s="13">
        <v>45</v>
      </c>
      <c r="BG5" s="4">
        <f t="shared" si="24"/>
        <v>49</v>
      </c>
      <c r="BH5" s="4">
        <f t="shared" si="25"/>
        <v>4</v>
      </c>
      <c r="BI5" s="13">
        <v>47</v>
      </c>
      <c r="BJ5" s="21">
        <f t="shared" si="26"/>
        <v>51</v>
      </c>
      <c r="BK5" s="4">
        <f t="shared" si="27"/>
        <v>4</v>
      </c>
      <c r="BL5" s="13">
        <v>45</v>
      </c>
      <c r="BM5" s="20">
        <f t="shared" si="28"/>
        <v>49</v>
      </c>
      <c r="BN5" s="4">
        <f t="shared" si="29"/>
        <v>4.800000000000001</v>
      </c>
      <c r="BO5" s="13">
        <v>43</v>
      </c>
      <c r="BP5" s="20">
        <f t="shared" si="30"/>
        <v>47.8</v>
      </c>
      <c r="BQ5" s="4">
        <f>IF(C5+F5+I5+L5+P5+S5+V5+Y5+AD5+AG5+AJ5+AM5+AR5+AU5+AX5+BA5+BF5+BI5+BL5+BO5&gt;0,(ROUND(54-AVERAGE(C5,F5,I5,L5,P5,S5,V5,Y5,AD5,AG5,AJ5,AM5,AR5,AU5,AX5,BA5,BF5,BI5,BL5,BO5),0)*0.8),"")</f>
        <v>4.800000000000001</v>
      </c>
      <c r="BS5" s="3" t="str">
        <f t="shared" si="32"/>
        <v>Bibble, Joel</v>
      </c>
      <c r="BT5" s="2">
        <v>47</v>
      </c>
      <c r="BU5" s="25">
        <f t="shared" si="33"/>
        <v>51.8</v>
      </c>
      <c r="BV5" s="25">
        <f t="shared" si="1"/>
        <v>4.800000000000001</v>
      </c>
      <c r="BW5" s="2">
        <v>51</v>
      </c>
      <c r="BX5" s="25">
        <f t="shared" si="2"/>
        <v>55.8</v>
      </c>
      <c r="BY5" s="25">
        <f t="shared" si="3"/>
        <v>4.800000000000001</v>
      </c>
    </row>
    <row r="6" spans="1:77" s="24" customFormat="1" ht="15" customHeight="1">
      <c r="A6" s="23" t="s">
        <v>71</v>
      </c>
      <c r="B6" s="13"/>
      <c r="C6" s="13"/>
      <c r="D6" s="4" t="str">
        <f>IF(C6&gt;0,C6," ")</f>
        <v> </v>
      </c>
      <c r="E6" s="4">
        <f>IF(C6&gt;0,(ROUND(54-AVERAGE(C6),0)*0.8),"")</f>
      </c>
      <c r="F6" s="13"/>
      <c r="G6" s="4">
        <f>IF(F6&gt;0,F6+E6,"")</f>
      </c>
      <c r="H6" s="4">
        <f>IF(C6+F6&gt;0,(ROUND(54-AVERAGE(C6,F6),0)*0.8),"")</f>
      </c>
      <c r="I6" s="13"/>
      <c r="J6" s="4">
        <f>IF(I6&gt;0,H6+I6,"")</f>
      </c>
      <c r="K6" s="4">
        <f>IF(C6+F6+I6&gt;0,(ROUND(54-AVERAGE(C6,F6,I6),0)*0.8),"")</f>
      </c>
      <c r="L6" s="13"/>
      <c r="M6" s="4">
        <f>IF(L6&gt;0,K6+L6,"")</f>
      </c>
      <c r="N6" s="4">
        <f>IF(C6+F6+I6+L6&gt;0,(ROUND(54-AVERAGE(C6,F6,I6,L6),0)*0.8),"")</f>
      </c>
      <c r="O6" s="23" t="str">
        <f>A6</f>
        <v>Brewer, Chad</v>
      </c>
      <c r="P6" s="13"/>
      <c r="Q6" s="4">
        <f>IF(P6&gt;0,P6+N6,"")</f>
      </c>
      <c r="R6" s="4">
        <f>IF(C6+F6+I6+L6+P6&gt;0,(ROUND(54-AVERAGE(C6,F6,I6,L6,P6),0)*0.8),"")</f>
      </c>
      <c r="S6" s="13"/>
      <c r="T6" s="4">
        <f>IF(S6&gt;0,R6+S6,"")</f>
      </c>
      <c r="U6" s="4">
        <f>IF(C6+F6+I6+L6+P6+S6&gt;0,(ROUND(54-AVERAGE(C6,F6,I6,L6,P6,S6),0)*0.8),"")</f>
      </c>
      <c r="V6" s="13"/>
      <c r="W6" s="4">
        <f>IF(V6&gt;0,V6+U6,"")</f>
      </c>
      <c r="X6" s="4">
        <f>IF(C6+F6+I6+L6+P6+S6+V6&gt;0,(ROUND(54-AVERAGE(C6,F6,I6,L6,P6,S6,V6),0)*0.8),"")</f>
      </c>
      <c r="Y6" s="13"/>
      <c r="Z6" s="4">
        <f>IF(Y6&gt;0,X6+Y6,"")</f>
      </c>
      <c r="AA6" s="4">
        <f>IF(C6+F6+I6+L6+P6+S6+V6+Y6&gt;0,(ROUND(54-AVERAGE(C6,F6,I6,L6,P6,S6,V6,Y6),0)*0.8),"")</f>
      </c>
      <c r="AC6" s="23" t="str">
        <f>A6</f>
        <v>Brewer, Chad</v>
      </c>
      <c r="AD6" s="13"/>
      <c r="AE6" s="4"/>
      <c r="AF6" s="4">
        <f>IF(C6+F6+I6+L6+P6+S6+V6+Y6+AD6&gt;0,(ROUND(54-AVERAGE(C6,F6,I6,L6,P6,S6,V6,Y6,AD6),0)*0.8),"")</f>
      </c>
      <c r="AG6" s="13"/>
      <c r="AH6" s="4">
        <f>IF(AG6&gt;0,AF6+AG6,"")</f>
      </c>
      <c r="AI6" s="4">
        <f>IF(C6+F6+I6+L6+P6+S6+V6+Y6+AD6+AG6&gt;0,(ROUND(54-AVERAGE(C6,F6,I6,L6,P6,S6,V6,Y6,AD6,AG6),0)*0.8),"")</f>
      </c>
      <c r="AJ6" s="13"/>
      <c r="AK6" s="4">
        <f>IF(AJ6&gt;0,AI6+AJ6,"")</f>
      </c>
      <c r="AL6" s="4">
        <f>IF(C6+F6+I6+L6+P6+S6+V6+Y6+AD6+AG6+AJ6&gt;0,(ROUND(54-AVERAGE(C6,F6,I6,L6,P6,S6,V6,Y6,AD6,AG6,AJ6),0)*0.8),"")</f>
      </c>
      <c r="AM6" s="13"/>
      <c r="AN6" s="4">
        <f>IF(AM6&gt;0,AL6+AM6,"")</f>
      </c>
      <c r="AO6" s="4">
        <f>IF(C6+F6+I6+L6+P6+S6+V6+Y6+AD6+AG6+AJ6+AM6&gt;0,(ROUND(54-AVERAGE(C6,F6,I6,L6,P6,S6,V6,Y6,AD6,AG6,AJ6,AM6),0)*0.8),"")</f>
      </c>
      <c r="AQ6" s="23" t="str">
        <f>O6</f>
        <v>Brewer, Chad</v>
      </c>
      <c r="AR6" s="13"/>
      <c r="AS6" s="4">
        <f>IF(AR6&gt;0,AO6+AR6,"")</f>
      </c>
      <c r="AT6" s="4">
        <f>IF(C6+F6+I6+L6+P6+S6+V6+Y6+AD6+AG6+AJ6+AM6+AR6&gt;0,(ROUND(54-AVERAGE(C6,F6,I6,L6,P6,S6,V6,Y6,AD6,AG6,AJ6,AM6,AR6),0)*0.8),"")</f>
      </c>
      <c r="AU6" s="13"/>
      <c r="AV6" s="4">
        <f>IF(AU6&gt;0,AT6+AU6,"")</f>
      </c>
      <c r="AW6" s="4">
        <f>IF(C6+F6+I6+L6+P6+S6+V6+Y6+AD6+AG6+AJ6+AM6+AR6+AU6&gt;0,(ROUND(54-AVERAGE(C6,F6,I6,L6,P6,S6,V6,Y6,AD6,AG6,AJ6,AM6,AR6,AU6),0)*0.8),"")</f>
      </c>
      <c r="AX6" s="13"/>
      <c r="AY6" s="4">
        <f>IF(AX6&gt;0,AW6+AX6,"")</f>
      </c>
      <c r="AZ6" s="4">
        <f>IF(C6+F6+I6+L6+P6+S6+V6+Y6+AD6+AG6+AJ6+AM6+AR6+AU6+AX6&gt;0,(ROUND(54-AVERAGE(C6,F6,I6,L6,P6,S6,V6,Y6,AD6,AG6,AJ6,AM6,AR6,AU6,AX6),0)*0.8),"")</f>
      </c>
      <c r="BA6" s="13"/>
      <c r="BB6" s="4">
        <f>IF(BA6&gt;0,AZ6+BA6,"")</f>
      </c>
      <c r="BC6" s="4">
        <f>IF(C6+F6+I6+L6+P6+S6+V6+Y6+AD6+AG6+AJ6+AM6+AR6+AU6+AX6+BA6&gt;0,(ROUND(54-AVERAGE(C6,F6,I6,L6,P6,S6,V6,Y6,AD6,AG6,AJ6,AM6,AR6,AU6,AX6,BA6),0)*0.8),"")</f>
      </c>
      <c r="BE6" s="23" t="str">
        <f>AC6</f>
        <v>Brewer, Chad</v>
      </c>
      <c r="BF6" s="13"/>
      <c r="BG6" s="4">
        <f>IF(BF6&gt;0,BC6+BF6,"")</f>
      </c>
      <c r="BH6" s="4">
        <f>IF(C6+F6+I6+L6+P6+S6+V6+Y6+AD6+AG6+AJ6+AM6+AR6+AU6+AX6+BA6+BF6&gt;0,(ROUND(54-AVERAGE(C6,F6,I6,L6,P6,S6,V6,Y6,AD6,AG6,AJ6,AM6,AR6,AU6,AX6,BA6,BF6),0)*0.8),"")</f>
      </c>
      <c r="BI6" s="13"/>
      <c r="BJ6" s="4">
        <f>IF(BI6&gt;0,BH6+BI6,"")</f>
      </c>
      <c r="BK6" s="4">
        <f>IF(C6+F6+I6+L6+P6+S6+V6+Y6+AD6+AG6+AJ6+AM6+AR6+AU6+AX6+BA6+BF6+BI6&gt;0,(ROUND(54-AVERAGE(C6,F6,I6,L6,P6,S6,V6,Y6,AD6,AG6,AJ6,AM6,AR6,AU6,AX6,BA6,BF6,BI6),0)*0.8),"")</f>
      </c>
      <c r="BL6" s="13"/>
      <c r="BM6" s="4">
        <f>IF(BL6&gt;0,BK6+BL6,"")</f>
      </c>
      <c r="BN6" s="4">
        <f>IF(C6+F6+I6+L6+P6+S6+V6+Y6+AD6+AG6+AJ6+AM6+AR6+AU6+AX6+BA6+BF6+BI6+BL6&gt;0,(ROUND(54-AVERAGE(C6,F6,I6,L6,P6,S6,V6,Y6,AD6,AG6,AJ6,AM6,AR6,AU6,AX6,BA6,BF6,BI6,BL6),0)*0.8),"")</f>
      </c>
      <c r="BO6" s="13">
        <v>46</v>
      </c>
      <c r="BP6" s="22" t="e">
        <f>IF(BO6&gt;0,BN6+BO6,"")</f>
        <v>#VALUE!</v>
      </c>
      <c r="BQ6" s="4">
        <f>IF(C6+F6+I6+L6+P6+S6+V6+Y6+AD6+AG6+AJ6+AM6+AR6+AU6+AX6+BA6+BF6+BI6+BL6+BO6&gt;0,(ROUND(54-AVERAGE(C6,F6,I6,L6,P6,S6,V6,Y6,AD6,AG6,AJ6,AM6,AR6,AU6,AX6,BA6,BF6,BI6,BL6,BO6),0)*0.8),"")</f>
        <v>6.4</v>
      </c>
      <c r="BS6" s="23" t="str">
        <f t="shared" si="32"/>
        <v>Brewer, Chad</v>
      </c>
      <c r="BT6" s="13">
        <v>54</v>
      </c>
      <c r="BU6" s="4">
        <f t="shared" si="33"/>
        <v>60.4</v>
      </c>
      <c r="BV6" s="4">
        <f t="shared" si="1"/>
        <v>3.2</v>
      </c>
      <c r="BW6" s="13"/>
      <c r="BX6" s="4">
        <f t="shared" si="2"/>
      </c>
      <c r="BY6" s="4">
        <f t="shared" si="3"/>
        <v>3.2</v>
      </c>
    </row>
    <row r="7" spans="1:77" s="24" customFormat="1" ht="15" customHeight="1">
      <c r="A7" s="23" t="s">
        <v>72</v>
      </c>
      <c r="B7" s="13"/>
      <c r="C7" s="13"/>
      <c r="D7" s="4" t="str">
        <f>IF(C7&gt;0,C7," ")</f>
        <v> </v>
      </c>
      <c r="E7" s="4">
        <f>IF(C7&gt;0,(ROUND(54-AVERAGE(C7),0)*0.8),"")</f>
      </c>
      <c r="F7" s="13"/>
      <c r="G7" s="4">
        <f>IF(F7&gt;0,F7+E7,"")</f>
      </c>
      <c r="H7" s="4">
        <f>IF(C7+F7&gt;0,(ROUND(54-AVERAGE(C7,F7),0)*0.8),"")</f>
      </c>
      <c r="I7" s="13"/>
      <c r="J7" s="4">
        <f>IF(I7&gt;0,H7+I7,"")</f>
      </c>
      <c r="K7" s="4">
        <f>IF(C7+F7+I7&gt;0,(ROUND(54-AVERAGE(C7,F7,I7),0)*0.8),"")</f>
      </c>
      <c r="L7" s="13"/>
      <c r="M7" s="4">
        <f>IF(L7&gt;0,K7+L7,"")</f>
      </c>
      <c r="N7" s="4">
        <f>IF(C7+F7+I7+L7&gt;0,(ROUND(54-AVERAGE(C7,F7,I7,L7),0)*0.8),"")</f>
      </c>
      <c r="O7" s="23" t="str">
        <f>A7</f>
        <v>Brothers, Joseph</v>
      </c>
      <c r="P7" s="13"/>
      <c r="Q7" s="4">
        <f>IF(P7&gt;0,P7+N7,"")</f>
      </c>
      <c r="R7" s="4">
        <f>IF(C7+F7+I7+L7+P7&gt;0,(ROUND(54-AVERAGE(C7,F7,I7,L7,P7),0)*0.8),"")</f>
      </c>
      <c r="S7" s="13"/>
      <c r="T7" s="4">
        <f>IF(S7&gt;0,R7+S7,"")</f>
      </c>
      <c r="U7" s="4">
        <f>IF(C7+F7+I7+L7+P7+S7&gt;0,(ROUND(54-AVERAGE(C7,F7,I7,L7,P7,S7),0)*0.8),"")</f>
      </c>
      <c r="V7" s="13"/>
      <c r="W7" s="4">
        <f>IF(V7&gt;0,V7+U7,"")</f>
      </c>
      <c r="X7" s="4">
        <f>IF(C7+F7+I7+L7+P7+S7+V7&gt;0,(ROUND(54-AVERAGE(C7,F7,I7,L7,P7,S7,V7),0)*0.8),"")</f>
      </c>
      <c r="Y7" s="13"/>
      <c r="Z7" s="4">
        <f>IF(Y7&gt;0,X7+Y7,"")</f>
      </c>
      <c r="AA7" s="4">
        <f>IF(C7+F7+I7+L7+P7+S7+V7+Y7&gt;0,(ROUND(54-AVERAGE(C7,F7,I7,L7,P7,S7,V7,Y7),0)*0.8),"")</f>
      </c>
      <c r="AC7" s="23" t="str">
        <f>A7</f>
        <v>Brothers, Joseph</v>
      </c>
      <c r="AD7" s="13"/>
      <c r="AE7" s="4"/>
      <c r="AF7" s="4">
        <f>IF(C7+F7+I7+L7+P7+S7+V7+Y7+AD7&gt;0,(ROUND(54-AVERAGE(C7,F7,I7,L7,P7,S7,V7,Y7,AD7),0)*0.8),"")</f>
      </c>
      <c r="AG7" s="13"/>
      <c r="AH7" s="4">
        <f>IF(AG7&gt;0,AF7+AG7,"")</f>
      </c>
      <c r="AI7" s="4">
        <f>IF(C7+F7+I7+L7+P7+S7+V7+Y7+AD7+AG7&gt;0,(ROUND(54-AVERAGE(C7,F7,I7,L7,P7,S7,V7,Y7,AD7,AG7),0)*0.8),"")</f>
      </c>
      <c r="AJ7" s="13"/>
      <c r="AK7" s="4">
        <f>IF(AJ7&gt;0,AI7+AJ7,"")</f>
      </c>
      <c r="AL7" s="4">
        <f>IF(C7+F7+I7+L7+P7+S7+V7+Y7+AD7+AG7+AJ7&gt;0,(ROUND(54-AVERAGE(C7,F7,I7,L7,P7,S7,V7,Y7,AD7,AG7,AJ7),0)*0.8),"")</f>
      </c>
      <c r="AM7" s="13"/>
      <c r="AN7" s="4">
        <f>IF(AM7&gt;0,AL7+AM7,"")</f>
      </c>
      <c r="AO7" s="4">
        <f>IF(C7+F7+I7+L7+P7+S7+V7+Y7+AD7+AG7+AJ7+AM7&gt;0,(ROUND(54-AVERAGE(C7,F7,I7,L7,P7,S7,V7,Y7,AD7,AG7,AJ7,AM7),0)*0.8),"")</f>
      </c>
      <c r="AQ7" s="23" t="str">
        <f>O7</f>
        <v>Brothers, Joseph</v>
      </c>
      <c r="AR7" s="13"/>
      <c r="AS7" s="4">
        <f>IF(AR7&gt;0,AO7+AR7,"")</f>
      </c>
      <c r="AT7" s="4">
        <f>IF(C7+F7+I7+L7+P7+S7+V7+Y7+AD7+AG7+AJ7+AM7+AR7&gt;0,(ROUND(54-AVERAGE(C7,F7,I7,L7,P7,S7,V7,Y7,AD7,AG7,AJ7,AM7,AR7),0)*0.8),"")</f>
      </c>
      <c r="AU7" s="13"/>
      <c r="AV7" s="4">
        <f>IF(AU7&gt;0,AT7+AU7,"")</f>
      </c>
      <c r="AW7" s="4">
        <f>IF(C7+F7+I7+L7+P7+S7+V7+Y7+AD7+AG7+AJ7+AM7+AR7+AU7&gt;0,(ROUND(54-AVERAGE(C7,F7,I7,L7,P7,S7,V7,Y7,AD7,AG7,AJ7,AM7,AR7,AU7),0)*0.8),"")</f>
      </c>
      <c r="AX7" s="13"/>
      <c r="AY7" s="4">
        <f>IF(AX7&gt;0,AW7+AX7,"")</f>
      </c>
      <c r="AZ7" s="4">
        <f>IF(C7+F7+I7+L7+P7+S7+V7+Y7+AD7+AG7+AJ7+AM7+AR7+AU7+AX7&gt;0,(ROUND(54-AVERAGE(C7,F7,I7,L7,P7,S7,V7,Y7,AD7,AG7,AJ7,AM7,AR7,AU7,AX7),0)*0.8),"")</f>
      </c>
      <c r="BA7" s="13"/>
      <c r="BB7" s="4">
        <f>IF(BA7&gt;0,AZ7+BA7,"")</f>
      </c>
      <c r="BC7" s="4">
        <f>IF(C7+F7+I7+L7+P7+S7+V7+Y7+AD7+AG7+AJ7+AM7+AR7+AU7+AX7+BA7&gt;0,(ROUND(54-AVERAGE(C7,F7,I7,L7,P7,S7,V7,Y7,AD7,AG7,AJ7,AM7,AR7,AU7,AX7,BA7),0)*0.8),"")</f>
      </c>
      <c r="BE7" s="23" t="str">
        <f>AC7</f>
        <v>Brothers, Joseph</v>
      </c>
      <c r="BF7" s="13"/>
      <c r="BG7" s="4">
        <f>IF(BF7&gt;0,BC7+BF7,"")</f>
      </c>
      <c r="BH7" s="4">
        <f>IF(C7+F7+I7+L7+P7+S7+V7+Y7+AD7+AG7+AJ7+AM7+AR7+AU7+AX7+BA7+BF7&gt;0,(ROUND(54-AVERAGE(C7,F7,I7,L7,P7,S7,V7,Y7,AD7,AG7,AJ7,AM7,AR7,AU7,AX7,BA7,BF7),0)*0.8),"")</f>
      </c>
      <c r="BI7" s="13"/>
      <c r="BJ7" s="4">
        <f>IF(BI7&gt;0,BH7+BI7,"")</f>
      </c>
      <c r="BK7" s="4">
        <f>IF(C7+F7+I7+L7+P7+S7+V7+Y7+AD7+AG7+AJ7+AM7+AR7+AU7+AX7+BA7+BF7+BI7&gt;0,(ROUND(54-AVERAGE(C7,F7,I7,L7,P7,S7,V7,Y7,AD7,AG7,AJ7,AM7,AR7,AU7,AX7,BA7,BF7,BI7),0)*0.8),"")</f>
      </c>
      <c r="BL7" s="13"/>
      <c r="BM7" s="4">
        <f>IF(BL7&gt;0,BK7+BL7,"")</f>
      </c>
      <c r="BN7" s="4">
        <f>IF(C7+F7+I7+L7+P7+S7+V7+Y7+AD7+AG7+AJ7+AM7+AR7+AU7+AX7+BA7+BF7+BI7+BL7&gt;0,(ROUND(54-AVERAGE(C7,F7,I7,L7,P7,S7,V7,Y7,AD7,AG7,AJ7,AM7,AR7,AU7,AX7,BA7,BF7,BI7,BL7),0)*0.8),"")</f>
      </c>
      <c r="BO7" s="13">
        <v>74</v>
      </c>
      <c r="BP7" s="4" t="e">
        <f>IF(BO7&gt;0,BN7+BO7,"")</f>
        <v>#VALUE!</v>
      </c>
      <c r="BQ7" s="4">
        <f>IF(C7+F7+I7+L7+P7+S7+V7+Y7+AD7+AG7+AJ7+AM7+AR7+AU7+AX7+BA7+BF7+BI7+BL7+BO7&gt;0,(ROUND(54-AVERAGE(C7,F7,I7,L7,P7,S7,V7,Y7,AD7,AG7,AJ7,AM7,AR7,AU7,AX7,BA7,BF7,BI7,BL7,BO7),0)*0.8),"")</f>
        <v>-16</v>
      </c>
      <c r="BS7" s="23" t="str">
        <f t="shared" si="32"/>
        <v>Brothers, Joseph</v>
      </c>
      <c r="BT7" s="13"/>
      <c r="BU7" s="4">
        <f t="shared" si="33"/>
      </c>
      <c r="BV7" s="4">
        <f t="shared" si="1"/>
        <v>-16</v>
      </c>
      <c r="BW7" s="13"/>
      <c r="BX7" s="4">
        <f t="shared" si="2"/>
      </c>
      <c r="BY7" s="4">
        <f t="shared" si="3"/>
        <v>-16</v>
      </c>
    </row>
    <row r="8" spans="1:77" ht="15" customHeight="1">
      <c r="A8" s="3" t="s">
        <v>29</v>
      </c>
      <c r="B8" s="2" t="s">
        <v>4</v>
      </c>
      <c r="C8" s="13">
        <v>56</v>
      </c>
      <c r="D8" s="4">
        <f>IF(C8&gt;0,C8," ")</f>
        <v>56</v>
      </c>
      <c r="E8" s="4">
        <f>IF(C8&gt;0,(ROUND(54-AVERAGE(C8),0)*0.8),"")</f>
        <v>-1.6</v>
      </c>
      <c r="F8" s="13">
        <v>59</v>
      </c>
      <c r="G8" s="4">
        <f>IF(F8&gt;0,F8+E8,"")</f>
        <v>57.4</v>
      </c>
      <c r="H8" s="4">
        <f>IF(C8+F8&gt;0,(ROUND(54-AVERAGE(C8,F8),0)*0.8),"")</f>
        <v>-3.2</v>
      </c>
      <c r="I8" s="13">
        <v>50</v>
      </c>
      <c r="J8" s="19">
        <f>IF(I8&gt;0,H8+I8,"")</f>
        <v>46.8</v>
      </c>
      <c r="K8" s="4">
        <f>IF(C8+F8+I8&gt;0,(ROUND(54-AVERAGE(C8,F8,I8),0)*0.8),"")</f>
        <v>-0.8</v>
      </c>
      <c r="L8" s="13">
        <v>54</v>
      </c>
      <c r="M8" s="22">
        <f>IF(L8&gt;0,K8+L8,"")</f>
        <v>53.2</v>
      </c>
      <c r="N8" s="4">
        <f>IF(C8+F8+I8+L8&gt;0,(ROUND(54-AVERAGE(C8,F8,I8,L8),0)*0.8),"")</f>
        <v>-0.8</v>
      </c>
      <c r="O8" s="3" t="str">
        <f t="shared" si="0"/>
        <v>Brumback, Josh</v>
      </c>
      <c r="P8" s="13">
        <v>61</v>
      </c>
      <c r="Q8" s="4">
        <f>IF(P8&gt;0,P8+N8,"")</f>
        <v>60.2</v>
      </c>
      <c r="R8" s="4">
        <f>IF(C8+F8+I8+L8+P8&gt;0,(ROUND(54-AVERAGE(C8,F8,I8,L8,P8),0)*0.8),"")</f>
        <v>-1.6</v>
      </c>
      <c r="S8" s="13">
        <v>53</v>
      </c>
      <c r="T8" s="19">
        <f>IF(S8&gt;0,R8+S8,"")</f>
        <v>51.4</v>
      </c>
      <c r="U8" s="4">
        <f>IF(C8+F8+I8+L8+P8+S8&gt;0,(ROUND(54-AVERAGE(C8,F8,I8,L8,P8,S8),0)*0.8),"")</f>
        <v>-1.6</v>
      </c>
      <c r="V8" s="13">
        <v>64</v>
      </c>
      <c r="W8" s="4">
        <f t="shared" si="4"/>
        <v>62.4</v>
      </c>
      <c r="X8" s="4">
        <f t="shared" si="5"/>
        <v>-2.4000000000000004</v>
      </c>
      <c r="Y8" s="13">
        <v>50</v>
      </c>
      <c r="Z8" s="20">
        <f>IF(Y8&gt;0,X8+Y8,"")</f>
        <v>47.6</v>
      </c>
      <c r="AA8" s="4">
        <f>IF(C8+F8+I8+L8+P8+S8+V8+Y8&gt;0,(ROUND(54-AVERAGE(C8,F8,I8,L8,P8,S8,V8,Y8),0)*0.8),"")</f>
        <v>-1.6</v>
      </c>
      <c r="AC8" s="3" t="str">
        <f t="shared" si="6"/>
        <v>Brumback, Josh</v>
      </c>
      <c r="AD8" s="13">
        <v>52</v>
      </c>
      <c r="AE8" s="20">
        <f t="shared" si="7"/>
        <v>50.4</v>
      </c>
      <c r="AF8" s="4">
        <f>IF(C8+F8+I8+L8+P8+S8+V8+Y8+AD8&gt;0,(ROUND(54-AVERAGE(C8,F8,I8,L8,P8,S8,V8,Y8,AD8),0)*0.8),"")</f>
        <v>-0.8</v>
      </c>
      <c r="AG8" s="13"/>
      <c r="AH8" s="4">
        <f t="shared" si="8"/>
      </c>
      <c r="AI8" s="4">
        <f t="shared" si="9"/>
        <v>-0.8</v>
      </c>
      <c r="AJ8" s="13"/>
      <c r="AK8" s="4">
        <f t="shared" si="10"/>
      </c>
      <c r="AL8" s="4">
        <f t="shared" si="11"/>
        <v>-0.8</v>
      </c>
      <c r="AM8" s="13">
        <v>61</v>
      </c>
      <c r="AN8" s="4">
        <f t="shared" si="12"/>
        <v>60.2</v>
      </c>
      <c r="AO8" s="4">
        <f t="shared" si="13"/>
        <v>-1.6</v>
      </c>
      <c r="AQ8" s="3" t="str">
        <f t="shared" si="14"/>
        <v>Brumback, Josh</v>
      </c>
      <c r="AR8" s="13"/>
      <c r="AS8" s="4">
        <f t="shared" si="15"/>
      </c>
      <c r="AT8" s="4">
        <f t="shared" si="16"/>
        <v>-1.6</v>
      </c>
      <c r="AU8" s="13"/>
      <c r="AV8" s="4">
        <f t="shared" si="17"/>
      </c>
      <c r="AW8" s="4">
        <f t="shared" si="18"/>
        <v>-1.6</v>
      </c>
      <c r="AX8" s="13">
        <v>55</v>
      </c>
      <c r="AY8" s="4">
        <f t="shared" si="19"/>
        <v>53.4</v>
      </c>
      <c r="AZ8" s="4">
        <f t="shared" si="20"/>
        <v>-1.6</v>
      </c>
      <c r="BA8" s="13">
        <v>53</v>
      </c>
      <c r="BB8" s="4">
        <f t="shared" si="21"/>
        <v>51.4</v>
      </c>
      <c r="BC8" s="4">
        <f t="shared" si="22"/>
        <v>-1.6</v>
      </c>
      <c r="BE8" s="3" t="str">
        <f t="shared" si="23"/>
        <v>Brumback, Josh</v>
      </c>
      <c r="BF8" s="13"/>
      <c r="BG8" s="4">
        <f t="shared" si="24"/>
      </c>
      <c r="BH8" s="4">
        <f t="shared" si="25"/>
        <v>-1.6</v>
      </c>
      <c r="BI8" s="13"/>
      <c r="BJ8" s="4">
        <f t="shared" si="26"/>
      </c>
      <c r="BK8" s="4">
        <f t="shared" si="27"/>
        <v>-1.6</v>
      </c>
      <c r="BL8" s="13">
        <v>52</v>
      </c>
      <c r="BM8" s="21">
        <f t="shared" si="28"/>
        <v>50.4</v>
      </c>
      <c r="BN8" s="4">
        <f t="shared" si="29"/>
        <v>-0.8</v>
      </c>
      <c r="BO8" s="13"/>
      <c r="BP8" s="4">
        <f>IF(BO8&gt;0,BN8+BO8,"")</f>
      </c>
      <c r="BQ8" s="4">
        <f t="shared" si="31"/>
        <v>-0.8</v>
      </c>
      <c r="BS8" s="3" t="str">
        <f t="shared" si="32"/>
        <v>Brumback, Josh</v>
      </c>
      <c r="BT8" s="2"/>
      <c r="BU8" s="25">
        <f t="shared" si="33"/>
      </c>
      <c r="BV8" s="25">
        <f t="shared" si="1"/>
        <v>-0.8</v>
      </c>
      <c r="BW8" s="2">
        <v>46</v>
      </c>
      <c r="BX8" s="19">
        <f t="shared" si="2"/>
        <v>45.2</v>
      </c>
      <c r="BY8" s="25">
        <f t="shared" si="3"/>
        <v>-0.8</v>
      </c>
    </row>
    <row r="9" spans="1:77" ht="15" customHeight="1">
      <c r="A9" s="3" t="s">
        <v>37</v>
      </c>
      <c r="B9" s="2" t="s">
        <v>4</v>
      </c>
      <c r="C9" s="13">
        <v>59</v>
      </c>
      <c r="D9" s="13">
        <f>IF(C9&gt;0,C9," ")</f>
        <v>59</v>
      </c>
      <c r="E9" s="4">
        <f>IF(C9&gt;0,(ROUND(54-AVERAGE(C9),0)*0.8),"")</f>
        <v>-4</v>
      </c>
      <c r="F9" s="13">
        <v>57</v>
      </c>
      <c r="G9" s="4">
        <f>IF(F9&gt;0,F9+E9,"")</f>
        <v>53</v>
      </c>
      <c r="H9" s="4">
        <f>IF(C9+F9&gt;0,(ROUND(54-AVERAGE(C9,F9),0)*0.8),"")</f>
        <v>-3.2</v>
      </c>
      <c r="I9" s="13">
        <v>56</v>
      </c>
      <c r="J9" s="4">
        <f>IF(I9&gt;0,H9+I9,"")</f>
        <v>52.8</v>
      </c>
      <c r="K9" s="4">
        <f>IF(C9+F9+I9&gt;0,(ROUND(54-AVERAGE(C9,F9,I9),0)*0.8),"")</f>
        <v>-2.4000000000000004</v>
      </c>
      <c r="L9" s="13">
        <v>55</v>
      </c>
      <c r="M9" s="4">
        <f>IF(L9&gt;0,K9+L9,"")</f>
        <v>52.6</v>
      </c>
      <c r="N9" s="4">
        <f>IF(C9+F9+I9+L9&gt;0,(ROUND(54-AVERAGE(C9,F9,I9,L9),0)*0.8),"")</f>
        <v>-2.4000000000000004</v>
      </c>
      <c r="O9" s="3" t="str">
        <f t="shared" si="0"/>
        <v>Burch, Fred</v>
      </c>
      <c r="P9" s="13">
        <v>55</v>
      </c>
      <c r="Q9" s="4">
        <f>IF(P9&gt;0,P9+N9,"")</f>
        <v>52.6</v>
      </c>
      <c r="R9" s="4">
        <f>IF(C9+F9+I9+L9+P9&gt;0,(ROUND(54-AVERAGE(C9,F9,I9,L9,P9),0)*0.8),"")</f>
        <v>-1.6</v>
      </c>
      <c r="S9" s="13">
        <v>57</v>
      </c>
      <c r="T9" s="4">
        <f>IF(S9&gt;0,R9+S9,"")</f>
        <v>55.4</v>
      </c>
      <c r="U9" s="4">
        <f>IF(C9+F9+I9+L9+P9+S9&gt;0,(ROUND(54-AVERAGE(C9,F9,I9,L9,P9,S9),0)*0.8),"")</f>
        <v>-2.4000000000000004</v>
      </c>
      <c r="V9" s="13">
        <v>52</v>
      </c>
      <c r="W9" s="4">
        <f t="shared" si="4"/>
        <v>49.6</v>
      </c>
      <c r="X9" s="4">
        <f>IF(C9+F9+I9+L9+P9+S9+V9&gt;0,(ROUND(54-AVERAGE(C9,F9,I9,L9,P9,S9,V9),0)*0.8),"")</f>
        <v>-1.6</v>
      </c>
      <c r="Y9" s="13">
        <v>49</v>
      </c>
      <c r="Z9" s="19">
        <f>IF(Y9&gt;0,X9+Y9,"")</f>
        <v>47.4</v>
      </c>
      <c r="AA9" s="4">
        <f>IF(C9+F9+I9+L9+P9+S9+V9+Y9&gt;0,(ROUND(54-AVERAGE(C9,F9,I9,L9,P9,S9,V9,Y9),0)*0.8),"")</f>
        <v>-0.8</v>
      </c>
      <c r="AC9" s="3" t="str">
        <f t="shared" si="6"/>
        <v>Burch, Fred</v>
      </c>
      <c r="AD9" s="13">
        <v>58</v>
      </c>
      <c r="AE9" s="4">
        <f t="shared" si="7"/>
        <v>57.2</v>
      </c>
      <c r="AF9" s="4">
        <f>IF(C9+F9+I9+L9+P9+S9+V9+Y9+AD9&gt;0,(ROUND(54-AVERAGE(C9,F9,I9,L9,P9,S9,V9,Y9,AD9),0)*0.8),"")</f>
        <v>-0.8</v>
      </c>
      <c r="AG9" s="13">
        <v>52</v>
      </c>
      <c r="AH9" s="4">
        <f t="shared" si="8"/>
        <v>51.2</v>
      </c>
      <c r="AI9" s="4">
        <f t="shared" si="9"/>
        <v>-0.8</v>
      </c>
      <c r="AJ9" s="13">
        <v>50</v>
      </c>
      <c r="AK9" s="19">
        <f t="shared" si="10"/>
        <v>49.2</v>
      </c>
      <c r="AL9" s="4">
        <f t="shared" si="11"/>
        <v>-0.8</v>
      </c>
      <c r="AM9" s="13">
        <v>53</v>
      </c>
      <c r="AN9" s="4">
        <f t="shared" si="12"/>
        <v>52.2</v>
      </c>
      <c r="AO9" s="4">
        <f t="shared" si="13"/>
        <v>0</v>
      </c>
      <c r="AQ9" s="3" t="str">
        <f t="shared" si="14"/>
        <v>Burch, Fred</v>
      </c>
      <c r="AR9" s="13"/>
      <c r="AS9" s="4">
        <f t="shared" si="15"/>
      </c>
      <c r="AT9" s="4">
        <f t="shared" si="16"/>
        <v>0</v>
      </c>
      <c r="AU9" s="13"/>
      <c r="AV9" s="4">
        <f t="shared" si="17"/>
      </c>
      <c r="AW9" s="4">
        <f t="shared" si="18"/>
        <v>0</v>
      </c>
      <c r="AX9" s="13">
        <v>53</v>
      </c>
      <c r="AY9" s="4">
        <f t="shared" si="19"/>
        <v>53</v>
      </c>
      <c r="AZ9" s="4">
        <f t="shared" si="20"/>
        <v>0</v>
      </c>
      <c r="BA9" s="13">
        <v>50</v>
      </c>
      <c r="BB9" s="4">
        <f t="shared" si="21"/>
        <v>50</v>
      </c>
      <c r="BC9" s="4">
        <f t="shared" si="22"/>
        <v>0</v>
      </c>
      <c r="BE9" s="3" t="str">
        <f t="shared" si="23"/>
        <v>Burch, Fred</v>
      </c>
      <c r="BF9" s="13"/>
      <c r="BG9" s="4">
        <f t="shared" si="24"/>
      </c>
      <c r="BH9" s="4">
        <f t="shared" si="25"/>
        <v>0</v>
      </c>
      <c r="BI9" s="13">
        <v>56</v>
      </c>
      <c r="BJ9" s="4">
        <f t="shared" si="26"/>
        <v>56</v>
      </c>
      <c r="BK9" s="4">
        <f t="shared" si="27"/>
        <v>0</v>
      </c>
      <c r="BL9" s="13">
        <v>52</v>
      </c>
      <c r="BM9" s="4">
        <f t="shared" si="28"/>
        <v>52</v>
      </c>
      <c r="BN9" s="4">
        <f t="shared" si="29"/>
        <v>0</v>
      </c>
      <c r="BO9" s="13">
        <v>50</v>
      </c>
      <c r="BP9" s="4">
        <f t="shared" si="30"/>
        <v>50</v>
      </c>
      <c r="BQ9" s="4">
        <f t="shared" si="31"/>
        <v>0</v>
      </c>
      <c r="BS9" s="3" t="str">
        <f t="shared" si="32"/>
        <v>Burch, Fred</v>
      </c>
      <c r="BT9" s="2">
        <v>61</v>
      </c>
      <c r="BU9" s="25">
        <f t="shared" si="33"/>
        <v>61</v>
      </c>
      <c r="BV9" s="25">
        <f t="shared" si="1"/>
        <v>0</v>
      </c>
      <c r="BW9" s="2">
        <v>48</v>
      </c>
      <c r="BX9" s="20">
        <f t="shared" si="2"/>
        <v>48</v>
      </c>
      <c r="BY9" s="25">
        <f t="shared" si="3"/>
        <v>0</v>
      </c>
    </row>
    <row r="10" spans="1:77" ht="15" customHeight="1">
      <c r="A10" s="3" t="s">
        <v>68</v>
      </c>
      <c r="B10" s="2"/>
      <c r="C10" s="13"/>
      <c r="D10" s="13" t="str">
        <f>IF(C10&gt;0,C10," ")</f>
        <v> </v>
      </c>
      <c r="E10" s="4">
        <f>IF(C10&gt;0,(ROUND(54-AVERAGE(C10),0)*0.8),"")</f>
      </c>
      <c r="F10" s="13"/>
      <c r="G10" s="13">
        <f>IF(F10&gt;0,F10+E10,"")</f>
      </c>
      <c r="H10" s="4">
        <f>IF(C10+F10&gt;0,(ROUND(54-AVERAGE(C10,F10),0)*0.8),"")</f>
      </c>
      <c r="I10" s="13"/>
      <c r="J10" s="4">
        <f>IF(I10&gt;0,H10+I10,"")</f>
      </c>
      <c r="K10" s="4">
        <f>IF(C10+F10+I10&gt;0,(ROUND(54-AVERAGE(C10,F10,I10),0)*0.8),"")</f>
      </c>
      <c r="L10" s="13"/>
      <c r="M10" s="4">
        <f>IF(L10&gt;0,K10+L10,"")</f>
      </c>
      <c r="N10" s="4">
        <f>IF(C10+F10+I10+L10&gt;0,(ROUND(54-AVERAGE(C10,F10,I10,L10),0)*0.8),"")</f>
      </c>
      <c r="O10" s="3" t="str">
        <f>A10</f>
        <v>Campbell, Les</v>
      </c>
      <c r="P10" s="13"/>
      <c r="Q10" s="13">
        <f>IF(P10&gt;0,P10+N10,"")</f>
      </c>
      <c r="R10" s="4">
        <f>IF(C10+F10+I10+L10+P10&gt;0,(ROUND(54-AVERAGE(C10,F10,I10,L10,P10),0)*0.8),"")</f>
      </c>
      <c r="S10" s="13"/>
      <c r="T10" s="4">
        <f>IF(S10&gt;0,R10+S10,"")</f>
      </c>
      <c r="U10" s="4">
        <f>IF(C10+F10+I10+L10+P10+S10&gt;0,(ROUND(54-AVERAGE(C10,F10,I10,L10,P10,S10),0)*0.8),"")</f>
      </c>
      <c r="V10" s="13"/>
      <c r="W10" s="13">
        <f>IF(V10&gt;0,V10+U10,"")</f>
      </c>
      <c r="X10" s="4">
        <f>IF(C10+F10+I10+L10+P10+S10+V10&gt;0,(ROUND(54-AVERAGE(C10,F10,I10,L10,P10,S10,V10),0)*0.8),"")</f>
      </c>
      <c r="Y10" s="13"/>
      <c r="Z10" s="4">
        <f>IF(Y10&gt;0,X10+Y10,"")</f>
      </c>
      <c r="AA10" s="4">
        <f>IF(C10+F10+I10+L10+P10+S10+V10+Y10&gt;0,(ROUND(54-AVERAGE(C10,F10,I10,L10,P10,S10,V10,Y10),0)*0.8),"")</f>
      </c>
      <c r="AC10" s="3" t="str">
        <f>A10</f>
        <v>Campbell, Les</v>
      </c>
      <c r="AD10" s="13"/>
      <c r="AE10" s="4">
        <f>IF(AD10&gt;0,AA10+AD10,"")</f>
      </c>
      <c r="AF10" s="4">
        <f>IF(C10+F10+I10+L10+P10+S10+V10+Y10+AD10&gt;0,(ROUND(54-AVERAGE(C10,F10,I10,L10,P10,S10,V10,Y10,AD10),0)*0.8),"")</f>
      </c>
      <c r="AG10" s="13"/>
      <c r="AH10" s="4">
        <f>IF(AG10&gt;0,AF10+AG10,"")</f>
      </c>
      <c r="AI10" s="4">
        <f>IF(C10+F10+I10+L10+P10+S10+V10+Y10+AD10+AG10&gt;0,(ROUND(54-AVERAGE(C10,F10,I10,L10,P10,S10,V10,Y10,AD10,AG10),0)*0.8),"")</f>
      </c>
      <c r="AJ10" s="13"/>
      <c r="AK10" s="4">
        <f>IF(AJ10&gt;0,AI10+AJ10,"")</f>
      </c>
      <c r="AL10" s="4">
        <f>IF(C10+F10+I10+L10+P10+S10+V10+Y10+AD10+AG10+AJ10&gt;0,(ROUND(54-AVERAGE(C10,F10,I10,L10,P10,S10,V10,Y10,AD10,AG10,AJ10),0)*0.8),"")</f>
      </c>
      <c r="AM10" s="13"/>
      <c r="AN10" s="4">
        <f>IF(AM10&gt;0,AL10+AM10,"")</f>
      </c>
      <c r="AO10" s="4">
        <f>IF(C10+F10+I10+L10+P10+S10+V10+Y10+AD10+AG10+AJ10+AM10&gt;0,(ROUND(54-AVERAGE(C10,F10,I10,L10,P10,S10,V10,Y10,AD10,AG10,AJ10,AM10),0)*0.8),"")</f>
      </c>
      <c r="AQ10" s="3" t="str">
        <f>O10</f>
        <v>Campbell, Les</v>
      </c>
      <c r="AR10" s="13"/>
      <c r="AS10" s="4">
        <f>IF(AR10&gt;0,AO10+AR10,"")</f>
      </c>
      <c r="AT10" s="4">
        <f>IF(C10+F10+I10+L10+P10+S10+V10+Y10+AD10+AG10+AJ10+AM10+AR10&gt;0,(ROUND(54-AVERAGE(C10,F10,I10,L10,P10,S10,V10,Y10,AD10,AG10,AJ10,AM10,AR10),0)*0.8),"")</f>
      </c>
      <c r="AU10" s="13"/>
      <c r="AV10" s="4">
        <f>IF(AU10&gt;0,AT10+AU10,"")</f>
      </c>
      <c r="AW10" s="4">
        <f>IF(C10+F10+I10+L10+P10+S10+V10+Y10+AD10+AG10+AJ10+AM10+AR10+AU10&gt;0,(ROUND(54-AVERAGE(C10,F10,I10,L10,P10,S10,V10,Y10,AD10,AG10,AJ10,AM10,AR10,AU10),0)*0.8),"")</f>
      </c>
      <c r="AX10" s="13">
        <v>63</v>
      </c>
      <c r="AY10" s="4" t="e">
        <f>IF(AX10&gt;0,AW10+AX10,"")</f>
        <v>#VALUE!</v>
      </c>
      <c r="AZ10" s="4">
        <f>IF(C10+F10+I10+L10+P10+S10+V10+Y10+AD10+AG10+AJ10+AM10+AR10+AU10+AX10&gt;0,(ROUND(54-AVERAGE(C10,F10,I10,L10,P10,S10,V10,Y10,AD10,AG10,AJ10,AM10,AR10,AU10,AX10),0)*0.8),"")</f>
        <v>-7.2</v>
      </c>
      <c r="BA10" s="13"/>
      <c r="BB10" s="4">
        <f>IF(BA10&gt;0,AZ10+BA10,"")</f>
      </c>
      <c r="BC10" s="4">
        <f>IF(C10+F10+I10+L10+P10+S10+V10+Y10+AD10+AG10+AJ10+AM10+AR10+AU10+AX10+BA10&gt;0,(ROUND(54-AVERAGE(C10,F10,I10,L10,P10,S10,V10,Y10,AD10,AG10,AJ10,AM10,AR10,AU10,AX10,BA10),0)*0.8),"")</f>
        <v>-7.2</v>
      </c>
      <c r="BE10" s="3" t="str">
        <f>AC10</f>
        <v>Campbell, Les</v>
      </c>
      <c r="BF10" s="13"/>
      <c r="BG10" s="4">
        <f>IF(BF10&gt;0,BC10+BF10,"")</f>
      </c>
      <c r="BH10" s="4">
        <f>IF(C10+F10+I10+L10+P10+S10+V10+Y10+AD10+AG10+AJ10+AM10+AR10+AU10+AX10+BA10+BF10&gt;0,(ROUND(54-AVERAGE(C10,F10,I10,L10,P10,S10,V10,Y10,AD10,AG10,AJ10,AM10,AR10,AU10,AX10,BA10,BF10),0)*0.8),"")</f>
        <v>-7.2</v>
      </c>
      <c r="BI10" s="13"/>
      <c r="BJ10" s="4">
        <f>IF(BI10&gt;0,BH10+BI10,"")</f>
      </c>
      <c r="BK10" s="4">
        <f>IF(C10+F10+I10+L10+P10+S10+V10+Y10+AD10+AG10+AJ10+AM10+AR10+AU10+AX10+BA10+BF10+BI10&gt;0,(ROUND(54-AVERAGE(C10,F10,I10,L10,P10,S10,V10,Y10,AD10,AG10,AJ10,AM10,AR10,AU10,AX10,BA10,BF10,BI10),0)*0.8),"")</f>
        <v>-7.2</v>
      </c>
      <c r="BL10" s="13"/>
      <c r="BM10" s="4">
        <f>IF(BL10&gt;0,BK10+BL10,"")</f>
      </c>
      <c r="BN10" s="4">
        <f>IF(C10+F10+I10+L10+P10+S10+V10+Y10+AD10+AG10+AJ10+AM10+AR10+AU10+AX10+BA10+BF10+BI10+BL10&gt;0,(ROUND(54-AVERAGE(C10,F10,I10,L10,P10,S10,V10,Y10,AD10,AG10,AJ10,AM10,AR10,AU10,AX10,BA10,BF10,BI10,BL10),0)*0.8),"")</f>
        <v>-7.2</v>
      </c>
      <c r="BO10" s="13"/>
      <c r="BP10" s="4">
        <f>IF(BO10&gt;0,BN10+BO10,"")</f>
      </c>
      <c r="BQ10" s="4">
        <f>IF(C10+F10+I10+L10+P10+S10+V10+Y10+AD10+AG10+AJ10+AM10+AR10+AU10+AX10+BA10+BF10+BI10+BL10+BO10&gt;0,(ROUND(54-AVERAGE(C10,F10,I10,L10,P10,S10,V10,Y10,AD10,AG10,AJ10,AM10,AR10,AU10,AX10,BA10,BF10,BI10,BL10,BO10),0)*0.8),"")</f>
        <v>-7.2</v>
      </c>
      <c r="BS10" s="3" t="str">
        <f>AQ10</f>
        <v>Campbell, Les</v>
      </c>
      <c r="BT10" s="2"/>
      <c r="BU10" s="25">
        <f t="shared" si="33"/>
      </c>
      <c r="BV10" s="25">
        <f t="shared" si="1"/>
        <v>-7.2</v>
      </c>
      <c r="BW10" s="2"/>
      <c r="BX10" s="25">
        <f t="shared" si="2"/>
      </c>
      <c r="BY10" s="25">
        <f t="shared" si="3"/>
        <v>-7.2</v>
      </c>
    </row>
    <row r="11" spans="1:77" ht="15" customHeight="1">
      <c r="A11" s="3" t="s">
        <v>59</v>
      </c>
      <c r="B11" s="2"/>
      <c r="C11" s="13"/>
      <c r="D11" s="13" t="str">
        <f>IF(C11&gt;0,C11," ")</f>
        <v> </v>
      </c>
      <c r="E11" s="4">
        <f>IF(C11&gt;0,(ROUND(54-AVERAGE(C11),0)*0.8),"")</f>
      </c>
      <c r="F11" s="13"/>
      <c r="G11" s="4">
        <f>IF(F11&gt;0,F11+E11,"")</f>
      </c>
      <c r="H11" s="4">
        <f>IF(C11+F11&gt;0,(ROUND(54-AVERAGE(C11,F11),0)*0.8),"")</f>
      </c>
      <c r="I11" s="13"/>
      <c r="J11" s="17">
        <f>IF(I11&gt;0,H11+I11,"")</f>
      </c>
      <c r="K11" s="4">
        <f>IF(C11+F11+I11&gt;0,(ROUND(54-AVERAGE(C11,F11,I11),0)*0.8),"")</f>
      </c>
      <c r="L11" s="13"/>
      <c r="M11" s="4">
        <f>IF(L11&gt;0,K11+L11,"")</f>
      </c>
      <c r="N11" s="4">
        <f>IF(C11+F11+I11+L11&gt;0,(ROUND(54-AVERAGE(C11,F11,I11,L11),0)*0.8),"")</f>
      </c>
      <c r="O11" s="3" t="str">
        <f>A11</f>
        <v>Durham, Zach</v>
      </c>
      <c r="P11" s="13">
        <v>54</v>
      </c>
      <c r="Q11" s="4" t="e">
        <f>IF(P11&gt;0,P11+N11,"")</f>
        <v>#VALUE!</v>
      </c>
      <c r="R11" s="4">
        <f>IF(C11+F11+I11+L11+P11&gt;0,(ROUND(54-AVERAGE(C11,F11,I11,L11,P11),0)*0.8),"")</f>
        <v>0</v>
      </c>
      <c r="S11" s="13"/>
      <c r="T11" s="4">
        <f>IF(S11&gt;0,R11+S11,"")</f>
      </c>
      <c r="U11" s="4">
        <f>IF(C11+F11+I11+L11+P11+S11&gt;0,(ROUND(54-AVERAGE(C11,F11,I11,L11,P11,S11),0)*0.8),"")</f>
        <v>0</v>
      </c>
      <c r="V11" s="13"/>
      <c r="W11" s="4">
        <f>IF(V11&gt;0,V11+U11,"")</f>
      </c>
      <c r="X11" s="4">
        <f>IF(C11+F11+I11+L11+P11+S11+V11&gt;0,(ROUND(54-AVERAGE(C11,F11,I11,L11,P11,S11,V11),0)*0.8),"")</f>
        <v>0</v>
      </c>
      <c r="Y11" s="13"/>
      <c r="Z11" s="4">
        <f>IF(Y11&gt;0,X11+Y11,"")</f>
      </c>
      <c r="AA11" s="4">
        <f>IF(C11+F11+I11+L11+P11+S11+V11+Y11&gt;0,(ROUND(54-AVERAGE(C11,F11,I11,L11,P11,S11,V11,Y11),0)*0.8),"")</f>
        <v>0</v>
      </c>
      <c r="AC11" s="3" t="str">
        <f>A11</f>
        <v>Durham, Zach</v>
      </c>
      <c r="AD11" s="13"/>
      <c r="AE11" s="4">
        <f>IF(AD11&gt;0,AA11+AD11,"")</f>
      </c>
      <c r="AF11" s="4">
        <f>IF(C11+F11+I11+L11+P11+S11+V11+Y11+AD11&gt;0,(ROUND(54-AVERAGE(C11,F11,I11,L11,P11,S11,V11,Y11,AD11),0)*0.8),"")</f>
        <v>0</v>
      </c>
      <c r="AG11" s="13"/>
      <c r="AH11" s="4">
        <f>IF(AG11&gt;0,AF11+AG11,"")</f>
      </c>
      <c r="AI11" s="4">
        <f>IF(C11+F11+I11+L11+P11+S11+V11+Y11+AD11+AG11&gt;0,(ROUND(54-AVERAGE(C11,F11,I11,L11,P11,S11,V11,Y11,AD11,AG11),0)*0.8),"")</f>
        <v>0</v>
      </c>
      <c r="AJ11" s="13"/>
      <c r="AK11" s="4">
        <f>IF(AJ11&gt;0,AI11+AJ11,"")</f>
      </c>
      <c r="AL11" s="4">
        <f>IF(C11+F11+I11+L11+P11+S11+V11+Y11+AD11+AG11+AJ11&gt;0,(ROUND(54-AVERAGE(C11,F11,I11,L11,P11,S11,V11,Y11,AD11,AG11,AJ11),0)*0.8),"")</f>
        <v>0</v>
      </c>
      <c r="AM11" s="13"/>
      <c r="AN11" s="4">
        <f>IF(AM11&gt;0,AL11+AM11,"")</f>
      </c>
      <c r="AO11" s="4">
        <f>IF(C11+F11+I11+L11+P11+S11+V11+Y11+AD11+AG11+AJ11+AM11&gt;0,(ROUND(54-AVERAGE(C11,F11,I11,L11,P11,S11,V11,Y11,AD11,AG11,AJ11,AM11),0)*0.8),"")</f>
        <v>0</v>
      </c>
      <c r="AQ11" s="3" t="str">
        <f>O11</f>
        <v>Durham, Zach</v>
      </c>
      <c r="AR11" s="13"/>
      <c r="AS11" s="4">
        <f>IF(AR11&gt;0,AO11+AR11,"")</f>
      </c>
      <c r="AT11" s="4">
        <f>IF(C11+F11+I11+L11+P11+S11+V11+Y11+AD11+AG11+AJ11+AM11+AR11&gt;0,(ROUND(54-AVERAGE(C11,F11,I11,L11,P11,S11,V11,Y11,AD11,AG11,AJ11,AM11,AR11),0)*0.8),"")</f>
        <v>0</v>
      </c>
      <c r="AU11" s="13"/>
      <c r="AV11" s="4">
        <f>IF(AU11&gt;0,AT11+AU11,"")</f>
      </c>
      <c r="AW11" s="4">
        <f>IF(C11+F11+I11+L11+P11+S11+V11+Y11+AD11+AG11+AJ11+AM11+AR11+AU11&gt;0,(ROUND(54-AVERAGE(C11,F11,I11,L11,P11,S11,V11,Y11,AD11,AG11,AJ11,AM11,AR11,AU11),0)*0.8),"")</f>
        <v>0</v>
      </c>
      <c r="AX11" s="13"/>
      <c r="AY11" s="4">
        <f>IF(AX11&gt;0,AW11+AX11,"")</f>
      </c>
      <c r="AZ11" s="4">
        <f>IF(C11+F11+I11+L11+P11+S11+V11+Y11+AD11+AG11+AJ11+AM11+AR11+AU11+AX11&gt;0,(ROUND(54-AVERAGE(C11,F11,I11,L11,P11,S11,V11,Y11,AD11,AG11,AJ11,AM11,AR11,AU11,AX11),0)*0.8),"")</f>
        <v>0</v>
      </c>
      <c r="BA11" s="13"/>
      <c r="BB11" s="4">
        <f>IF(BA11&gt;0,AZ11+BA11,"")</f>
      </c>
      <c r="BC11" s="4">
        <f>IF(C11+F11+I11+L11+P11+S11+V11+Y11+AD11+AG11+AJ11+AM11+AR11+AU11+AX11+BA11&gt;0,(ROUND(54-AVERAGE(C11,F11,I11,L11,P11,S11,V11,Y11,AD11,AG11,AJ11,AM11,AR11,AU11,AX11,BA11),0)*0.8),"")</f>
        <v>0</v>
      </c>
      <c r="BD11" t="s">
        <v>47</v>
      </c>
      <c r="BE11" s="3" t="str">
        <f>AC11</f>
        <v>Durham, Zach</v>
      </c>
      <c r="BF11" s="13"/>
      <c r="BG11" s="4">
        <f>IF(BF11&gt;0,BC11+BF11,"")</f>
      </c>
      <c r="BH11" s="4">
        <f>IF(C11+F11+I11+L11+P11+S11+V11+Y11+AD11+AG11+AJ11+AM11+AR11+AU11+AX11+BA11+BF11&gt;0,(ROUND(54-AVERAGE(C11,F11,I11,L11,P11,S11,V11,Y11,AD11,AG11,AJ11,AM11,AR11,AU11,AX11,BA11,BF11),0)*0.8),"")</f>
        <v>0</v>
      </c>
      <c r="BI11" s="13"/>
      <c r="BJ11" s="4">
        <f>IF(BI11&gt;0,BH11+BI11,"")</f>
      </c>
      <c r="BK11" s="4">
        <f>IF(C11+F11+I11+L11+P11+S11+V11+Y11+AD11+AG11+AJ11+AM11+AR11+AU11+AX11+BA11+BF11+BI11&gt;0,(ROUND(54-AVERAGE(C11,F11,I11,L11,P11,S11,V11,Y11,AD11,AG11,AJ11,AM11,AR11,AU11,AX11,BA11,BF11,BI11),0)*0.8),"")</f>
        <v>0</v>
      </c>
      <c r="BL11" s="13"/>
      <c r="BM11" s="4">
        <f>IF(BL11&gt;0,BK11+BL11,"")</f>
      </c>
      <c r="BN11" s="4">
        <f>IF(C11+F11+I11+L11+P11+S11+V11+Y11+AD11+AG11+AJ11+AM11+AR11+AU11+AX11+BA11+BF11+BI11+BL11&gt;0,(ROUND(54-AVERAGE(C11,F11,I11,L11,P11,S11,V11,Y11,AD11,AG11,AJ11,AM11,AR11,AU11,AX11,BA11,BF11,BI11,BL11),0)*0.8),"")</f>
        <v>0</v>
      </c>
      <c r="BO11" s="13"/>
      <c r="BP11" s="4">
        <f>IF(BO11&gt;0,BN11+BO11,"")</f>
      </c>
      <c r="BQ11" s="4">
        <f>IF(C11+F11+I11+L11+P11+S11+V11+Y11+AD11+AG11+AJ11+AM11+AR11+AU11+AX11+BA11+BF11+BI11+BL11+BO11&gt;0,(ROUND(54-AVERAGE(C11,F11,I11,L11,P11,S11,V11,Y11,AD11,AG11,AJ11,AM11,AR11,AU11,AX11,BA11,BF11,BI11,BL11,BO11),0)*0.8),"")</f>
        <v>0</v>
      </c>
      <c r="BR11" t="s">
        <v>47</v>
      </c>
      <c r="BS11" s="3" t="str">
        <f>AQ11</f>
        <v>Durham, Zach</v>
      </c>
      <c r="BT11" s="2"/>
      <c r="BU11" s="25">
        <f t="shared" si="33"/>
      </c>
      <c r="BV11" s="25">
        <f t="shared" si="1"/>
        <v>0</v>
      </c>
      <c r="BW11" s="2"/>
      <c r="BX11" s="25">
        <f t="shared" si="2"/>
      </c>
      <c r="BY11" s="25">
        <f t="shared" si="3"/>
        <v>0</v>
      </c>
    </row>
    <row r="12" spans="1:77" ht="15" customHeight="1">
      <c r="A12" s="3" t="s">
        <v>21</v>
      </c>
      <c r="B12" s="2" t="s">
        <v>4</v>
      </c>
      <c r="C12" s="13">
        <v>61</v>
      </c>
      <c r="D12" s="13">
        <f>IF(C12&gt;0,C12," ")</f>
        <v>61</v>
      </c>
      <c r="E12" s="4">
        <f>IF(C12&gt;0,(ROUND(54-AVERAGE(C12),0)*0.8),"")</f>
        <v>-5.6000000000000005</v>
      </c>
      <c r="F12" s="13">
        <v>58</v>
      </c>
      <c r="G12" s="4">
        <f>IF(F12&gt;0,F12+E12,"")</f>
        <v>52.4</v>
      </c>
      <c r="H12" s="4">
        <f>IF(C12+F12&gt;0,(ROUND(54-AVERAGE(C12,F12),0)*0.8),"")</f>
        <v>-4.800000000000001</v>
      </c>
      <c r="I12" s="13">
        <v>54</v>
      </c>
      <c r="J12" s="20">
        <f>IF(I12&gt;0,H12+I12,"")</f>
        <v>49.2</v>
      </c>
      <c r="K12" s="4">
        <f>IF(C12+F12+I12&gt;0,(ROUND(54-AVERAGE(C12,F12,I12),0)*0.8),"")</f>
        <v>-3.2</v>
      </c>
      <c r="L12" s="13">
        <v>54</v>
      </c>
      <c r="M12" s="20">
        <f>IF(L12&gt;0,K12+L12,"")</f>
        <v>50.8</v>
      </c>
      <c r="N12" s="4">
        <f>IF(C12+F12+I12+L12&gt;0,(ROUND(54-AVERAGE(C12,F12,I12,L12),0)*0.8),"")</f>
        <v>-2.4000000000000004</v>
      </c>
      <c r="O12" s="3" t="str">
        <f t="shared" si="0"/>
        <v>Gallion, Bill</v>
      </c>
      <c r="P12" s="13"/>
      <c r="Q12" s="13">
        <f>IF(P12&gt;0,P12+N12,"")</f>
      </c>
      <c r="R12" s="4">
        <f>IF(C12+F12+I12+L12+P12&gt;0,(ROUND(54-AVERAGE(C12,F12,I12,L12,P12),0)*0.8),"")</f>
        <v>-2.4000000000000004</v>
      </c>
      <c r="S12" s="13"/>
      <c r="T12" s="4">
        <f>IF(S12&gt;0,R12+S12,"")</f>
      </c>
      <c r="U12" s="4">
        <f>IF(C12+F12+I12+L12+P12+S12&gt;0,(ROUND(54-AVERAGE(C12,F12,I12,L12,P12,S12),0)*0.8),"")</f>
        <v>-2.4000000000000004</v>
      </c>
      <c r="V12" s="13"/>
      <c r="W12" s="13">
        <f t="shared" si="4"/>
      </c>
      <c r="X12" s="4">
        <f t="shared" si="5"/>
        <v>-2.4000000000000004</v>
      </c>
      <c r="Y12" s="13">
        <v>51</v>
      </c>
      <c r="Z12" s="21">
        <f>IF(Y12&gt;0,X12+Y12,"")</f>
        <v>48.6</v>
      </c>
      <c r="AA12" s="4">
        <f>IF(C12+F12+I12+L12+P12+S12+V12+Y12&gt;0,(ROUND(54-AVERAGE(C12,F12,I12,L12,P12,S12,V12,Y12),0)*0.8),"")</f>
        <v>-1.6</v>
      </c>
      <c r="AC12" s="3" t="str">
        <f t="shared" si="6"/>
        <v>Gallion, Bill</v>
      </c>
      <c r="AD12" s="13">
        <v>58</v>
      </c>
      <c r="AE12" s="4">
        <f t="shared" si="7"/>
        <v>56.4</v>
      </c>
      <c r="AF12" s="4">
        <f>IF(C12+F12+I12+L12+P12+S12+V12+Y12+AD12&gt;0,(ROUND(54-AVERAGE(C12,F12,I12,L12,P12,S12,V12,Y12,AD12),0)*0.8),"")</f>
        <v>-1.6</v>
      </c>
      <c r="AG12" s="13"/>
      <c r="AH12" s="4">
        <f t="shared" si="8"/>
      </c>
      <c r="AI12" s="4">
        <f t="shared" si="9"/>
        <v>-1.6</v>
      </c>
      <c r="AJ12" s="16">
        <v>54</v>
      </c>
      <c r="AK12" s="21">
        <f t="shared" si="10"/>
        <v>52.4</v>
      </c>
      <c r="AL12" s="4">
        <f t="shared" si="11"/>
        <v>-1.6</v>
      </c>
      <c r="AM12" s="13"/>
      <c r="AN12" s="4">
        <f t="shared" si="12"/>
      </c>
      <c r="AO12" s="4">
        <f t="shared" si="13"/>
        <v>-1.6</v>
      </c>
      <c r="AQ12" s="3" t="str">
        <f aca="true" t="shared" si="34" ref="AQ12:AQ36">O12</f>
        <v>Gallion, Bill</v>
      </c>
      <c r="AR12" s="13"/>
      <c r="AS12" s="4">
        <f aca="true" t="shared" si="35" ref="AS12:AS36">IF(AR12&gt;0,AO12+AR12,"")</f>
      </c>
      <c r="AT12" s="4">
        <f t="shared" si="16"/>
        <v>-1.6</v>
      </c>
      <c r="AU12" s="13">
        <v>54</v>
      </c>
      <c r="AV12" s="4">
        <f aca="true" t="shared" si="36" ref="AV12:AV36">IF(AU12&gt;0,AT12+AU12,"")</f>
        <v>52.4</v>
      </c>
      <c r="AW12" s="4">
        <f t="shared" si="18"/>
        <v>-1.6</v>
      </c>
      <c r="AX12" s="13"/>
      <c r="AY12" s="4">
        <f aca="true" t="shared" si="37" ref="AY12:AY36">IF(AX12&gt;0,AW12+AX12,"")</f>
      </c>
      <c r="AZ12" s="4">
        <f t="shared" si="20"/>
        <v>-1.6</v>
      </c>
      <c r="BA12" s="13">
        <v>57</v>
      </c>
      <c r="BB12" s="4">
        <f aca="true" t="shared" si="38" ref="BB12:BB36">IF(BA12&gt;0,AZ12+BA12,"")</f>
        <v>55.4</v>
      </c>
      <c r="BC12" s="4">
        <f t="shared" si="22"/>
        <v>-1.6</v>
      </c>
      <c r="BE12" s="3" t="str">
        <f>AC12</f>
        <v>Gallion, Bill</v>
      </c>
      <c r="BF12" s="13"/>
      <c r="BG12" s="4">
        <f t="shared" si="24"/>
      </c>
      <c r="BH12" s="4">
        <f t="shared" si="25"/>
        <v>-1.6</v>
      </c>
      <c r="BI12" s="13"/>
      <c r="BJ12" s="4">
        <f t="shared" si="26"/>
      </c>
      <c r="BK12" s="4">
        <f t="shared" si="27"/>
        <v>-1.6</v>
      </c>
      <c r="BL12" s="13">
        <v>56</v>
      </c>
      <c r="BM12" s="4">
        <f t="shared" si="28"/>
        <v>54.4</v>
      </c>
      <c r="BN12" s="4">
        <f t="shared" si="29"/>
        <v>-1.6</v>
      </c>
      <c r="BO12" s="13"/>
      <c r="BP12" s="4">
        <f t="shared" si="30"/>
      </c>
      <c r="BQ12" s="4">
        <f t="shared" si="31"/>
        <v>-1.6</v>
      </c>
      <c r="BS12" s="3" t="str">
        <f>AQ12</f>
        <v>Gallion, Bill</v>
      </c>
      <c r="BT12" s="2"/>
      <c r="BU12" s="25">
        <f t="shared" si="33"/>
      </c>
      <c r="BV12" s="25">
        <f t="shared" si="1"/>
        <v>-1.6</v>
      </c>
      <c r="BW12" s="2"/>
      <c r="BX12" s="25">
        <f t="shared" si="2"/>
      </c>
      <c r="BY12" s="25">
        <f t="shared" si="3"/>
        <v>-1.6</v>
      </c>
    </row>
    <row r="13" spans="1:77" ht="15" customHeight="1">
      <c r="A13" s="3" t="s">
        <v>9</v>
      </c>
      <c r="B13" s="2" t="s">
        <v>4</v>
      </c>
      <c r="C13" s="13"/>
      <c r="D13" s="13" t="str">
        <f>IF(C13&gt;0,C13," ")</f>
        <v> </v>
      </c>
      <c r="E13" s="4">
        <f>IF(C13&gt;0,(ROUND(54-AVERAGE(C13),0)*0.8),"")</f>
      </c>
      <c r="F13" s="13"/>
      <c r="G13" s="13">
        <f>IF(F13&gt;0,F13+E13,"")</f>
      </c>
      <c r="H13" s="4">
        <f>IF(C13+F13&gt;0,(ROUND(54-AVERAGE(C13,F13),0)*0.8),"")</f>
      </c>
      <c r="I13" s="13"/>
      <c r="J13" s="4">
        <f>IF(I13&gt;0,H13+I13,"")</f>
      </c>
      <c r="K13" s="4">
        <f>IF(C13+F13+I13&gt;0,(ROUND(54-AVERAGE(C13,F13,I13),0)*0.8),"")</f>
      </c>
      <c r="L13" s="13">
        <v>51</v>
      </c>
      <c r="M13" s="4" t="e">
        <f>IF(L13&gt;0,K13+L13,"")</f>
        <v>#VALUE!</v>
      </c>
      <c r="N13" s="4">
        <f>IF(C13+F13+I13+L13&gt;0,(ROUND(54-AVERAGE(C13,F13,I13,L13),0)*0.8),"")</f>
        <v>2.4000000000000004</v>
      </c>
      <c r="O13" s="3" t="str">
        <f t="shared" si="0"/>
        <v>Hall, Kevin</v>
      </c>
      <c r="P13" s="13"/>
      <c r="Q13" s="4">
        <f>IF(P13&gt;0,P13+N13,"")</f>
      </c>
      <c r="R13" s="4">
        <f>IF(C13+F13+I13+L13+P13&gt;0,(ROUND(54-AVERAGE(C13,F13,I13,L13,P13),0)*0.8),"")</f>
        <v>2.4000000000000004</v>
      </c>
      <c r="S13" s="13"/>
      <c r="T13" s="4">
        <f>IF(S13&gt;0,R13+S13,"")</f>
      </c>
      <c r="U13" s="4">
        <f>IF(C13+F13+I13+L13+P13+S13&gt;0,(ROUND(54-AVERAGE(C13,F13,I13,L13,P13,S13),0)*0.8),"")</f>
        <v>2.4000000000000004</v>
      </c>
      <c r="V13" s="13"/>
      <c r="W13" s="4">
        <f t="shared" si="4"/>
      </c>
      <c r="X13" s="4">
        <f t="shared" si="5"/>
        <v>2.4000000000000004</v>
      </c>
      <c r="Y13" s="13">
        <v>47</v>
      </c>
      <c r="Z13" s="4">
        <f>IF(Y13&gt;0,X13+Y13,"")</f>
        <v>49.4</v>
      </c>
      <c r="AA13" s="4">
        <f>IF(C13+F13+I13+L13+P13+S13+V13+Y13&gt;0,(ROUND(54-AVERAGE(C13,F13,I13,L13,P13,S13,V13,Y13),0)*0.8),"")</f>
        <v>4</v>
      </c>
      <c r="AC13" s="3" t="str">
        <f t="shared" si="6"/>
        <v>Hall, Kevin</v>
      </c>
      <c r="AD13" s="13"/>
      <c r="AE13" s="4">
        <f t="shared" si="7"/>
      </c>
      <c r="AF13" s="4">
        <f>IF(C13+F13+I13+L13+P13+S13+V13+Y13+AD13&gt;0,(ROUND(54-AVERAGE(C13,F13,I13,L13,P13,S13,V13,Y13,AD13),0)*0.8),"")</f>
        <v>4</v>
      </c>
      <c r="AG13" s="13"/>
      <c r="AH13" s="4">
        <f t="shared" si="8"/>
      </c>
      <c r="AI13" s="4">
        <f t="shared" si="9"/>
        <v>4</v>
      </c>
      <c r="AJ13" s="13"/>
      <c r="AK13" s="4">
        <f t="shared" si="10"/>
      </c>
      <c r="AL13" s="4">
        <f t="shared" si="11"/>
        <v>4</v>
      </c>
      <c r="AM13" s="13">
        <v>49</v>
      </c>
      <c r="AN13" s="4">
        <f t="shared" si="12"/>
        <v>53</v>
      </c>
      <c r="AO13" s="4">
        <f t="shared" si="13"/>
        <v>4</v>
      </c>
      <c r="AQ13" s="3" t="str">
        <f t="shared" si="34"/>
        <v>Hall, Kevin</v>
      </c>
      <c r="AR13" s="13"/>
      <c r="AS13" s="4">
        <f t="shared" si="35"/>
      </c>
      <c r="AT13" s="4">
        <f t="shared" si="16"/>
        <v>4</v>
      </c>
      <c r="AU13" s="13"/>
      <c r="AV13" s="4">
        <f t="shared" si="36"/>
      </c>
      <c r="AW13" s="4">
        <f t="shared" si="18"/>
        <v>4</v>
      </c>
      <c r="AX13" s="13"/>
      <c r="AY13" s="4">
        <f t="shared" si="37"/>
      </c>
      <c r="AZ13" s="4">
        <f t="shared" si="20"/>
        <v>4</v>
      </c>
      <c r="BA13" s="13"/>
      <c r="BB13" s="4">
        <f t="shared" si="38"/>
      </c>
      <c r="BC13" s="4">
        <f t="shared" si="22"/>
        <v>4</v>
      </c>
      <c r="BE13" s="3" t="str">
        <f>AC13</f>
        <v>Hall, Kevin</v>
      </c>
      <c r="BF13" s="13"/>
      <c r="BG13" s="4">
        <f t="shared" si="24"/>
      </c>
      <c r="BH13" s="4">
        <f t="shared" si="25"/>
        <v>4</v>
      </c>
      <c r="BI13" s="13"/>
      <c r="BJ13" s="4">
        <f t="shared" si="26"/>
      </c>
      <c r="BK13" s="4">
        <f t="shared" si="27"/>
        <v>4</v>
      </c>
      <c r="BL13" s="13">
        <v>48</v>
      </c>
      <c r="BM13" s="4">
        <f t="shared" si="28"/>
        <v>52</v>
      </c>
      <c r="BN13" s="4">
        <f t="shared" si="29"/>
        <v>4</v>
      </c>
      <c r="BO13" s="13"/>
      <c r="BP13" s="4">
        <f t="shared" si="30"/>
      </c>
      <c r="BQ13" s="4">
        <f t="shared" si="31"/>
        <v>4</v>
      </c>
      <c r="BS13" s="3" t="str">
        <f>AQ13</f>
        <v>Hall, Kevin</v>
      </c>
      <c r="BT13" s="2"/>
      <c r="BU13" s="25">
        <f t="shared" si="33"/>
      </c>
      <c r="BV13" s="25">
        <f t="shared" si="1"/>
        <v>4</v>
      </c>
      <c r="BW13" s="2"/>
      <c r="BX13" s="25">
        <f t="shared" si="2"/>
      </c>
      <c r="BY13" s="25">
        <f t="shared" si="3"/>
        <v>4</v>
      </c>
    </row>
    <row r="14" spans="1:77" ht="15" customHeight="1">
      <c r="A14" s="3" t="s">
        <v>7</v>
      </c>
      <c r="B14" s="2" t="s">
        <v>4</v>
      </c>
      <c r="C14" s="13">
        <v>45</v>
      </c>
      <c r="D14" s="15">
        <f>IF(C14&gt;0,C14," ")</f>
        <v>45</v>
      </c>
      <c r="E14" s="4">
        <f>IF(C14&gt;0,(ROUND(54-AVERAGE(C14),0)*0.8),"")</f>
        <v>7.2</v>
      </c>
      <c r="F14" s="13">
        <v>50</v>
      </c>
      <c r="G14" s="4">
        <f>IF(F14&gt;0,F14+E14,"")</f>
        <v>57.2</v>
      </c>
      <c r="H14" s="4">
        <f>IF(C14+F14&gt;0,(ROUND(54-AVERAGE(C14,F14),0)*0.8),"")</f>
        <v>5.6000000000000005</v>
      </c>
      <c r="I14" s="13">
        <v>52</v>
      </c>
      <c r="J14" s="4">
        <f>IF(I14&gt;0,H14+I14,"")</f>
        <v>57.6</v>
      </c>
      <c r="K14" s="4">
        <f>IF(C14+F14+I14&gt;0,(ROUND(54-AVERAGE(C14,F14,I14),0)*0.8),"")</f>
        <v>4</v>
      </c>
      <c r="L14" s="13">
        <v>48</v>
      </c>
      <c r="M14" s="21">
        <f>IF(L14&gt;0,K14+L14,"")</f>
        <v>52</v>
      </c>
      <c r="N14" s="4">
        <f>IF(C14+F14+I14+L14&gt;0,(ROUND(54-AVERAGE(C14,F14,I14,L14),0)*0.8),"")</f>
        <v>4</v>
      </c>
      <c r="O14" s="3" t="str">
        <f t="shared" si="0"/>
        <v>Harris, Kevin</v>
      </c>
      <c r="P14" s="13">
        <v>47</v>
      </c>
      <c r="Q14" s="4">
        <f>IF(P14&gt;0,P14+N14,"")</f>
        <v>51</v>
      </c>
      <c r="R14" s="4">
        <f>IF(C14+F14+I14+L14+P14&gt;0,(ROUND(54-AVERAGE(C14,F14,I14,L14,P14),0)*0.8),"")</f>
        <v>4.800000000000001</v>
      </c>
      <c r="S14" s="13">
        <v>49</v>
      </c>
      <c r="T14" s="4">
        <f>IF(S14&gt;0,R14+S14,"")</f>
        <v>53.8</v>
      </c>
      <c r="U14" s="4">
        <f>IF(C14+F14+I14+L14+P14+S14&gt;0,(ROUND(54-AVERAGE(C14,F14,I14,L14,P14,S14),0)*0.8),"")</f>
        <v>4.800000000000001</v>
      </c>
      <c r="V14" s="13">
        <v>42</v>
      </c>
      <c r="W14" s="20">
        <f t="shared" si="4"/>
        <v>46.8</v>
      </c>
      <c r="X14" s="4">
        <f t="shared" si="5"/>
        <v>4.800000000000001</v>
      </c>
      <c r="Y14" s="13">
        <v>47</v>
      </c>
      <c r="Z14" s="4">
        <f>IF(Y14&gt;0,X14+Y14,"")</f>
        <v>51.8</v>
      </c>
      <c r="AA14" s="4">
        <f>IF(C14+F14+I14+L14+P14+S14+V14+Y14&gt;0,(ROUND(54-AVERAGE(C14,F14,I14,L14,P14,S14,V14,Y14),0)*0.8),"")</f>
        <v>5.6000000000000005</v>
      </c>
      <c r="AC14" s="3" t="str">
        <f t="shared" si="6"/>
        <v>Harris, Kevin</v>
      </c>
      <c r="AD14" s="13">
        <v>48</v>
      </c>
      <c r="AE14" s="4">
        <f t="shared" si="7"/>
        <v>53.6</v>
      </c>
      <c r="AF14" s="4">
        <f>IF(C14+F14+I14+L14+P14+S14+V14+Y14+AD14&gt;0,(ROUND(54-AVERAGE(C14,F14,I14,L14,P14,S14,V14,Y14,AD14),0)*0.8),"")</f>
        <v>4.800000000000001</v>
      </c>
      <c r="AG14" s="13">
        <v>50</v>
      </c>
      <c r="AH14" s="4">
        <f t="shared" si="8"/>
        <v>54.8</v>
      </c>
      <c r="AI14" s="4">
        <f t="shared" si="9"/>
        <v>4.800000000000001</v>
      </c>
      <c r="AJ14" s="13">
        <v>48</v>
      </c>
      <c r="AK14" s="4">
        <f t="shared" si="10"/>
        <v>52.8</v>
      </c>
      <c r="AL14" s="4">
        <f t="shared" si="11"/>
        <v>4.800000000000001</v>
      </c>
      <c r="AM14" s="13">
        <v>41</v>
      </c>
      <c r="AN14" s="20">
        <f t="shared" si="12"/>
        <v>45.8</v>
      </c>
      <c r="AO14" s="4">
        <f t="shared" si="13"/>
        <v>5.6000000000000005</v>
      </c>
      <c r="AQ14" s="3" t="str">
        <f t="shared" si="34"/>
        <v>Harris, Kevin</v>
      </c>
      <c r="AR14" s="13">
        <v>57</v>
      </c>
      <c r="AS14" s="4">
        <f t="shared" si="35"/>
        <v>62.6</v>
      </c>
      <c r="AT14" s="4">
        <f>IF(C14+F14+I14+L14+P14+S14+V14+Y14+AD14+AG14+AJ14+AM14+AR14&gt;0,(ROUND(54-AVERAGE(C14,F14,I14,L14,P14,S14,V14,Y14,AD14,AG14,AJ14,AM14,AR14),0)*0.8),"")</f>
        <v>4.800000000000001</v>
      </c>
      <c r="AU14" s="13">
        <v>46</v>
      </c>
      <c r="AV14" s="4">
        <f t="shared" si="36"/>
        <v>50.8</v>
      </c>
      <c r="AW14" s="4">
        <f t="shared" si="18"/>
        <v>4.800000000000001</v>
      </c>
      <c r="AX14" s="13">
        <v>48</v>
      </c>
      <c r="AY14" s="4">
        <f t="shared" si="37"/>
        <v>52.8</v>
      </c>
      <c r="AZ14" s="4">
        <f t="shared" si="20"/>
        <v>4.800000000000001</v>
      </c>
      <c r="BA14" s="13">
        <v>49</v>
      </c>
      <c r="BB14" s="4">
        <f t="shared" si="38"/>
        <v>53.8</v>
      </c>
      <c r="BC14" s="4">
        <f t="shared" si="22"/>
        <v>4.800000000000001</v>
      </c>
      <c r="BE14" s="3" t="str">
        <f>AC14</f>
        <v>Harris, Kevin</v>
      </c>
      <c r="BF14" s="13">
        <v>46</v>
      </c>
      <c r="BG14" s="4">
        <f t="shared" si="24"/>
        <v>50.8</v>
      </c>
      <c r="BH14" s="4">
        <f t="shared" si="25"/>
        <v>4.800000000000001</v>
      </c>
      <c r="BI14" s="13">
        <v>45</v>
      </c>
      <c r="BJ14" s="19">
        <f t="shared" si="26"/>
        <v>49.8</v>
      </c>
      <c r="BK14" s="4">
        <f t="shared" si="27"/>
        <v>4.800000000000001</v>
      </c>
      <c r="BL14" s="13">
        <v>49</v>
      </c>
      <c r="BM14" s="4">
        <f t="shared" si="28"/>
        <v>53.8</v>
      </c>
      <c r="BN14" s="4">
        <f t="shared" si="29"/>
        <v>4.800000000000001</v>
      </c>
      <c r="BO14" s="13">
        <v>50</v>
      </c>
      <c r="BP14" s="4">
        <f t="shared" si="30"/>
        <v>54.8</v>
      </c>
      <c r="BQ14" s="4">
        <f t="shared" si="31"/>
        <v>4.800000000000001</v>
      </c>
      <c r="BS14" s="3" t="str">
        <f>AQ14</f>
        <v>Harris, Kevin</v>
      </c>
      <c r="BT14" s="2">
        <v>50</v>
      </c>
      <c r="BU14" s="25">
        <f t="shared" si="33"/>
        <v>54.8</v>
      </c>
      <c r="BV14" s="25">
        <f t="shared" si="1"/>
        <v>4.800000000000001</v>
      </c>
      <c r="BW14" s="2">
        <v>47</v>
      </c>
      <c r="BX14" s="25">
        <f t="shared" si="2"/>
        <v>51.8</v>
      </c>
      <c r="BY14" s="25">
        <f t="shared" si="3"/>
        <v>4.800000000000001</v>
      </c>
    </row>
    <row r="15" spans="1:77" ht="15" customHeight="1">
      <c r="A15" s="3" t="s">
        <v>30</v>
      </c>
      <c r="B15" s="2" t="s">
        <v>4</v>
      </c>
      <c r="C15" s="13"/>
      <c r="D15" s="13" t="str">
        <f>IF(C15&gt;0,C15," ")</f>
        <v> </v>
      </c>
      <c r="E15" s="4">
        <f>IF(C15&gt;0,(ROUND(54-AVERAGE(C15),0)*0.8),"")</f>
      </c>
      <c r="F15" s="13">
        <v>56</v>
      </c>
      <c r="G15" s="4" t="e">
        <f>IF(F15&gt;0,F15+E15,"")</f>
        <v>#VALUE!</v>
      </c>
      <c r="H15" s="4">
        <f>IF(C15+F15&gt;0,(ROUND(54-AVERAGE(C15,F15),0)*0.8),"")</f>
        <v>-1.6</v>
      </c>
      <c r="I15" s="13"/>
      <c r="J15" s="4">
        <f>IF(I15&gt;0,H15+I15,"")</f>
      </c>
      <c r="K15" s="4">
        <f>IF(C15+F15+I15&gt;0,(ROUND(54-AVERAGE(C15,F15,I15),0)*0.8),"")</f>
        <v>-1.6</v>
      </c>
      <c r="L15" s="13">
        <v>55</v>
      </c>
      <c r="M15" s="4">
        <f>IF(L15&gt;0,K15+L15,"")</f>
        <v>53.4</v>
      </c>
      <c r="N15" s="4">
        <f>IF(C15+F15+I15+L15&gt;0,(ROUND(54-AVERAGE(C15,F15,I15,L15),0)*0.8),"")</f>
        <v>-1.6</v>
      </c>
      <c r="O15" s="3" t="str">
        <f>A15</f>
        <v>Huff, Bob</v>
      </c>
      <c r="P15" s="16">
        <v>53</v>
      </c>
      <c r="Q15" s="21">
        <f>IF(P15&gt;0,P15+N15,"")</f>
        <v>51.4</v>
      </c>
      <c r="R15" s="4">
        <f>IF(C15+F15+I15+L15+P15&gt;0,(ROUND(54-AVERAGE(C15,F15,I15,L15,P15),0)*0.8),"")</f>
        <v>-0.8</v>
      </c>
      <c r="S15" s="13"/>
      <c r="T15" s="4">
        <f>IF(S15&gt;0,R15+S15,"")</f>
      </c>
      <c r="U15" s="4">
        <f>IF(C15+F15+I15+L15+P15+S15&gt;0,(ROUND(54-AVERAGE(C15,F15,I15,L15,P15,S15),0)*0.8),"")</f>
        <v>-0.8</v>
      </c>
      <c r="V15" s="13">
        <v>54</v>
      </c>
      <c r="W15" s="4">
        <f>IF(V15&gt;0,V15+U15,"")</f>
        <v>53.2</v>
      </c>
      <c r="X15" s="4">
        <f>IF(C15+F15+I15+L15+P15+S15+V15&gt;0,(ROUND(54-AVERAGE(C15,F15,I15,L15,P15,S15,V15),0)*0.8),"")</f>
        <v>-0.8</v>
      </c>
      <c r="Y15" s="13">
        <v>54</v>
      </c>
      <c r="Z15" s="4">
        <f>IF(Y15&gt;0,X15+Y15,"")</f>
        <v>53.2</v>
      </c>
      <c r="AA15" s="4">
        <f>IF(C15+F15+I15+L15+P15+S15+V15+Y15&gt;0,(ROUND(54-AVERAGE(C15,F15,I15,L15,P15,S15,V15,Y15),0)*0.8),"")</f>
        <v>0</v>
      </c>
      <c r="AC15" s="3" t="str">
        <f>A15</f>
        <v>Huff, Bob</v>
      </c>
      <c r="AD15" s="13">
        <v>51</v>
      </c>
      <c r="AE15" s="4">
        <f>IF(AD15&gt;0,AA15+AD15,"")</f>
        <v>51</v>
      </c>
      <c r="AF15" s="4">
        <f>IF(C15+F15+I15+L15+P15+S15+V15+Y15+AD15&gt;0,(ROUND(54-AVERAGE(C15,F15,I15,L15,P15,S15,V15,Y15,AD15),0)*0.8),"")</f>
        <v>0</v>
      </c>
      <c r="AG15" s="13"/>
      <c r="AH15" s="4">
        <f>IF(AG15&gt;0,AF15+AG15,"")</f>
      </c>
      <c r="AI15" s="4">
        <f>IF(C15+F15+I15+L15+P15+S15+V15+Y15+AD15+AG15&gt;0,(ROUND(54-AVERAGE(C15,F15,I15,L15,P15,S15,V15,Y15,AD15,AG15),0)*0.8),"")</f>
        <v>0</v>
      </c>
      <c r="AJ15" s="13"/>
      <c r="AK15" s="4">
        <f>IF(AJ15&gt;0,AI15+AJ15,"")</f>
      </c>
      <c r="AL15" s="4">
        <f>IF(C15+F15+I15+L15+P15+S15+V15+Y15+AD15+AG15+AJ15&gt;0,(ROUND(54-AVERAGE(C15,F15,I15,L15,P15,S15,V15,Y15,AD15,AG15,AJ15),0)*0.8),"")</f>
        <v>0</v>
      </c>
      <c r="AM15" s="13"/>
      <c r="AN15" s="4">
        <f>IF(AM15&gt;0,AL15+AM15,"")</f>
      </c>
      <c r="AO15" s="4">
        <f>IF(C15+F15+I15+L15+P15+S15+V15+Y15+AD15+AG15+AJ15+AM15&gt;0,(ROUND(54-AVERAGE(C15,F15,I15,L15,P15,S15,V15,Y15,AD15,AG15,AJ15,AM15),0)*0.8),"")</f>
        <v>0</v>
      </c>
      <c r="AQ15" s="3" t="str">
        <f>O15</f>
        <v>Huff, Bob</v>
      </c>
      <c r="AR15" s="13"/>
      <c r="AS15" s="4">
        <f>IF(AR15&gt;0,AO15+AR15,"")</f>
      </c>
      <c r="AT15" s="4">
        <f>IF(C15+F15+I15+L15+P15+S15+V15+Y15+AD15+AG15+AJ15+AM15+AR15&gt;0,(ROUND(54-AVERAGE(C15,F15,I15,L15,P15,S15,V15,Y15,AD15,AG15,AJ15,AM15,AR15),0)*0.8),"")</f>
        <v>0</v>
      </c>
      <c r="AU15" s="13"/>
      <c r="AV15" s="4">
        <f>IF(AU15&gt;0,AT15+AU15,"")</f>
      </c>
      <c r="AW15" s="4">
        <f>IF(C15+F15+I15+L15+P15+S15+V15+Y15+AD15+AG15+AJ15+AM15+AR15+AU15&gt;0,(ROUND(54-AVERAGE(C15,F15,I15,L15,P15,S15,V15,Y15,AD15,AG15,AJ15,AM15,AR15,AU15),0)*0.8),"")</f>
        <v>0</v>
      </c>
      <c r="AX15" s="13"/>
      <c r="AY15" s="4">
        <f>IF(AX15&gt;0,AW15+AX15,"")</f>
      </c>
      <c r="AZ15" s="4">
        <f>IF(C15+F15+I15+L15+P15+S15+V15+Y15+AD15+AG15+AJ15+AM15+AR15+AU15+AX15&gt;0,(ROUND(54-AVERAGE(C15,F15,I15,L15,P15,S15,V15,Y15,AD15,AG15,AJ15,AM15,AR15,AU15,AX15),0)*0.8),"")</f>
        <v>0</v>
      </c>
      <c r="BA15" s="13">
        <v>50</v>
      </c>
      <c r="BB15" s="21">
        <f>IF(BA15&gt;0,AZ15+BA15,"")</f>
        <v>50</v>
      </c>
      <c r="BC15" s="4">
        <f>IF(C15+F15+I15+L15+P15+S15+V15+Y15+AD15+AG15+AJ15+AM15+AR15+AU15+AX15+BA15&gt;0,(ROUND(54-AVERAGE(C15,F15,I15,L15,P15,S15,V15,Y15,AD15,AG15,AJ15,AM15,AR15,AU15,AX15,BA15),0)*0.8),"")</f>
        <v>0.8</v>
      </c>
      <c r="BE15" s="3" t="str">
        <f>AC15</f>
        <v>Huff, Bob</v>
      </c>
      <c r="BF15" s="13"/>
      <c r="BG15" s="4">
        <f t="shared" si="24"/>
      </c>
      <c r="BH15" s="4">
        <f t="shared" si="25"/>
        <v>0.8</v>
      </c>
      <c r="BI15" s="13"/>
      <c r="BJ15" s="4">
        <f t="shared" si="26"/>
      </c>
      <c r="BK15" s="4">
        <f t="shared" si="27"/>
        <v>0.8</v>
      </c>
      <c r="BL15" s="13"/>
      <c r="BM15" s="4">
        <f t="shared" si="28"/>
      </c>
      <c r="BN15" s="4">
        <f t="shared" si="29"/>
        <v>0.8</v>
      </c>
      <c r="BO15" s="13"/>
      <c r="BP15" s="4">
        <f t="shared" si="30"/>
      </c>
      <c r="BQ15" s="4">
        <f t="shared" si="31"/>
        <v>0.8</v>
      </c>
      <c r="BS15" s="3" t="str">
        <f>AQ15</f>
        <v>Huff, Bob</v>
      </c>
      <c r="BT15" s="2"/>
      <c r="BU15" s="25">
        <f t="shared" si="33"/>
      </c>
      <c r="BV15" s="25">
        <f t="shared" si="1"/>
        <v>0.8</v>
      </c>
      <c r="BW15" s="2">
        <v>49</v>
      </c>
      <c r="BX15" s="21">
        <f t="shared" si="2"/>
        <v>49.8</v>
      </c>
      <c r="BY15" s="25">
        <f t="shared" si="3"/>
        <v>0.8</v>
      </c>
    </row>
    <row r="16" spans="1:77" ht="15" customHeight="1">
      <c r="A16" s="3" t="s">
        <v>63</v>
      </c>
      <c r="B16" s="2"/>
      <c r="C16" s="13"/>
      <c r="D16" s="13" t="str">
        <f>IF(C16&gt;0,C16," ")</f>
        <v> </v>
      </c>
      <c r="E16" s="4">
        <f>IF(C16&gt;0,(ROUND(54-AVERAGE(C16),0)*0.8),"")</f>
      </c>
      <c r="F16" s="13"/>
      <c r="G16" s="4">
        <f>IF(F16&gt;0,F16+E16,"")</f>
      </c>
      <c r="H16" s="4">
        <f>IF(C16+F16&gt;0,(ROUND(54-AVERAGE(C16,F16),0)*0.8),"")</f>
      </c>
      <c r="I16" s="13"/>
      <c r="J16" s="4">
        <f>IF(I16&gt;0,H16+I16,"")</f>
      </c>
      <c r="K16" s="4">
        <f>IF(C16+F16+I16&gt;0,(ROUND(54-AVERAGE(C16,F16,I16),0)*0.8),"")</f>
      </c>
      <c r="L16" s="13"/>
      <c r="M16" s="4">
        <f>IF(L16&gt;0,K16+L16,"")</f>
      </c>
      <c r="N16" s="4">
        <f>IF(C16+F16+I16+L16&gt;0,(ROUND(54-AVERAGE(C16,F16,I16,L16),0)*0.8),"")</f>
      </c>
      <c r="O16" s="3" t="str">
        <f>A16</f>
        <v>Jewell, Jordan</v>
      </c>
      <c r="P16" s="13"/>
      <c r="Q16" s="4">
        <f>IF(P16&gt;0,P16+N16,"")</f>
      </c>
      <c r="R16" s="4">
        <f>IF(C16+F16+I16+L16+P16&gt;0,(ROUND(54-AVERAGE(C16,F16,I16,L16,P16),0)*0.8),"")</f>
      </c>
      <c r="S16" s="13"/>
      <c r="T16" s="4">
        <f>IF(S16&gt;0,R16+S16,"")</f>
      </c>
      <c r="U16" s="4">
        <f>IF(C16+F16+I16+L16+P16+S16&gt;0,(ROUND(54-AVERAGE(C16,F16,I16,L16,P16,S16),0)*0.8),"")</f>
      </c>
      <c r="V16" s="13"/>
      <c r="W16" s="4"/>
      <c r="X16" s="4">
        <f>IF(C16+F16+I16+L16+P16+S16+V16&gt;0,(ROUND(54-AVERAGE(C16,F16,I16,L16,P16,S16,V16),0)*0.8),"")</f>
      </c>
      <c r="Y16" s="13">
        <v>55</v>
      </c>
      <c r="Z16" s="4" t="e">
        <f>IF(Y16&gt;0,X16+Y16,"")</f>
        <v>#VALUE!</v>
      </c>
      <c r="AA16" s="4">
        <f>IF(C16+F16+I16+L16+P16+S16+V16+Y16&gt;0,(ROUND(54-AVERAGE(C16,F16,I16,L16,P16,S16,V16,Y16),0)*0.8),"")</f>
        <v>-0.8</v>
      </c>
      <c r="AC16" s="3" t="str">
        <f>A16</f>
        <v>Jewell, Jordan</v>
      </c>
      <c r="AD16" s="13"/>
      <c r="AE16" s="4">
        <f>IF(AD16&gt;0,AA16+AD16,"")</f>
      </c>
      <c r="AF16" s="4">
        <f>IF(C16+F16+I16+L16+P16+S16+V16+Y16+AD16&gt;0,(ROUND(54-AVERAGE(C16,F16,I16,L16,P16,S16,V16,Y16,AD16),0)*0.8),"")</f>
        <v>-0.8</v>
      </c>
      <c r="AG16" s="13">
        <v>59</v>
      </c>
      <c r="AH16" s="4">
        <f>IF(AG16&gt;0,AF16+AG16,"")</f>
        <v>58.2</v>
      </c>
      <c r="AI16" s="4">
        <f>IF(C16+F16+I16+L16+P16+S16+V16+Y16+AD16+AG16&gt;0,(ROUND(54-AVERAGE(C16,F16,I16,L16,P16,S16,V16,Y16,AD16,AG16),0)*0.8),"")</f>
        <v>-2.4000000000000004</v>
      </c>
      <c r="AJ16" s="13"/>
      <c r="AK16" s="4">
        <f>IF(AJ16&gt;0,AI16+AJ16,"")</f>
      </c>
      <c r="AL16" s="4">
        <f>IF(C16+F16+I16+L16+P16+S16+V16+Y16+AD16+AG16+AJ16&gt;0,(ROUND(54-AVERAGE(C16,F16,I16,L16,P16,S16,V16,Y16,AD16,AG16,AJ16),0)*0.8),"")</f>
        <v>-2.4000000000000004</v>
      </c>
      <c r="AM16" s="13">
        <v>54</v>
      </c>
      <c r="AN16" s="4">
        <f>IF(AM16&gt;0,AL16+AM16,"")</f>
        <v>51.6</v>
      </c>
      <c r="AO16" s="4">
        <f>IF(C16+F16+I16+L16+P16+S16+V16+Y16+AD16+AG16+AJ16+AM16&gt;0,(ROUND(54-AVERAGE(C16,F16,I16,L16,P16,S16,V16,Y16,AD16,AG16,AJ16,AM16),0)*0.8),"")</f>
        <v>-1.6</v>
      </c>
      <c r="AQ16" s="3" t="str">
        <f>O16</f>
        <v>Jewell, Jordan</v>
      </c>
      <c r="AR16" s="13"/>
      <c r="AS16" s="4">
        <f>IF(AR16&gt;0,AO16+AR16,"")</f>
      </c>
      <c r="AT16" s="4">
        <f>IF(C16+F16+I16+L16+P16+S16+V16+Y16+AD16+AG16+AJ16+AM16+AR16&gt;0,(ROUND(54-AVERAGE(C16,F16,I16,L16,P16,S16,V16,Y16,AD16,AG16,AJ16,AM16,AR16),0)*0.8),"")</f>
        <v>-1.6</v>
      </c>
      <c r="AU16" s="13"/>
      <c r="AV16" s="4">
        <f>IF(AU16&gt;0,AT16+AU16,"")</f>
      </c>
      <c r="AW16" s="4">
        <f>IF(C16+F16+I16+L16+P16+S16+V16+Y16+AD16+AG16+AJ16+AM16+AR16+AU16&gt;0,(ROUND(54-AVERAGE(C16,F16,I16,L16,P16,S16,V16,Y16,AD16,AG16,AJ16,AM16,AR16,AU16),0)*0.8),"")</f>
        <v>-1.6</v>
      </c>
      <c r="AX16" s="13"/>
      <c r="AY16" s="4">
        <f>IF(AX16&gt;0,AW16+AX16,"")</f>
      </c>
      <c r="AZ16" s="4">
        <f>IF(C16+F16+I16+L16+P16+S16+V16+Y16+AD16+AG16+AJ16+AM16+AR16+AU16+AX16&gt;0,(ROUND(54-AVERAGE(C16,F16,I16,L16,P16,S16,V16,Y16,AD16,AG16,AJ16,AM16,AR16,AU16,AX16),0)*0.8),"")</f>
        <v>-1.6</v>
      </c>
      <c r="BA16" s="13"/>
      <c r="BB16" s="4">
        <f>IF(BA16&gt;0,AZ16+BA16,"")</f>
      </c>
      <c r="BC16" s="4">
        <f>IF(C16+F16+I16+L16+P16+S16+V16+Y16+AD16+AG16+AJ16+AM16+AR16+AU16+AX16+BA16&gt;0,(ROUND(54-AVERAGE(C16,F16,I16,L16,P16,S16,V16,Y16,AD16,AG16,AJ16,AM16,AR16,AU16,AX16,BA16),0)*0.8),"")</f>
        <v>-1.6</v>
      </c>
      <c r="BE16" s="3" t="str">
        <f>AC16</f>
        <v>Jewell, Jordan</v>
      </c>
      <c r="BF16" s="13"/>
      <c r="BG16" s="4">
        <f t="shared" si="24"/>
      </c>
      <c r="BH16" s="4">
        <f t="shared" si="25"/>
        <v>-1.6</v>
      </c>
      <c r="BI16" s="13"/>
      <c r="BJ16" s="4">
        <f t="shared" si="26"/>
      </c>
      <c r="BK16" s="4">
        <f t="shared" si="27"/>
        <v>-1.6</v>
      </c>
      <c r="BL16" s="13"/>
      <c r="BM16" s="4">
        <f t="shared" si="28"/>
      </c>
      <c r="BN16" s="4">
        <f t="shared" si="29"/>
        <v>-1.6</v>
      </c>
      <c r="BO16" s="13"/>
      <c r="BP16" s="4">
        <f t="shared" si="30"/>
      </c>
      <c r="BQ16" s="4">
        <f t="shared" si="31"/>
        <v>-1.6</v>
      </c>
      <c r="BS16" s="3" t="str">
        <f>AQ16</f>
        <v>Jewell, Jordan</v>
      </c>
      <c r="BT16" s="2"/>
      <c r="BU16" s="25">
        <f t="shared" si="33"/>
      </c>
      <c r="BV16" s="25">
        <f t="shared" si="1"/>
        <v>-1.6</v>
      </c>
      <c r="BW16" s="2"/>
      <c r="BX16" s="25">
        <f t="shared" si="2"/>
      </c>
      <c r="BY16" s="25">
        <f t="shared" si="3"/>
        <v>-1.6</v>
      </c>
    </row>
    <row r="17" spans="1:77" ht="15" customHeight="1">
      <c r="A17" s="3" t="s">
        <v>65</v>
      </c>
      <c r="B17" s="2" t="s">
        <v>4</v>
      </c>
      <c r="C17" s="13"/>
      <c r="D17" s="13" t="str">
        <f>IF(C17&gt;0,C17," ")</f>
        <v> </v>
      </c>
      <c r="E17" s="4">
        <f>IF(C17&gt;0,(ROUND(54-AVERAGE(C17),0)*0.8),"")</f>
      </c>
      <c r="F17" s="13"/>
      <c r="G17" s="4">
        <f>IF(F17&gt;0,F17+E17,"")</f>
      </c>
      <c r="H17" s="4">
        <f>IF(C17+F17&gt;0,(ROUND(54-AVERAGE(C17,F17),0)*0.8),"")</f>
      </c>
      <c r="I17" s="13"/>
      <c r="J17" s="4">
        <f>IF(I17&gt;0,H17+I17,"")</f>
      </c>
      <c r="K17" s="4">
        <f>IF(C17+F17+I17&gt;0,(ROUND(54-AVERAGE(C17,F17,I17),0)*0.8),"")</f>
      </c>
      <c r="L17" s="13"/>
      <c r="M17" s="4">
        <f>IF(L17&gt;0,K17+L17,"")</f>
      </c>
      <c r="N17" s="4">
        <f>IF(C17+F17+I17+L17&gt;0,(ROUND(54-AVERAGE(C17,F17,I17,L17),0)*0.8),"")</f>
      </c>
      <c r="O17" s="3" t="str">
        <f>A17</f>
        <v>Koufeldt, Fred</v>
      </c>
      <c r="P17" s="13"/>
      <c r="Q17" s="4">
        <f>IF(P17&gt;0,P17+N17,"")</f>
      </c>
      <c r="R17" s="4">
        <f>IF(C17+F17+I17+L17+P17&gt;0,(ROUND(54-AVERAGE(C17,F17,I17,L17,P17),0)*0.8),"")</f>
      </c>
      <c r="S17" s="13"/>
      <c r="T17" s="4">
        <f>IF(S17&gt;0,R17+S17,"")</f>
      </c>
      <c r="U17" s="4">
        <f>IF(C17+F17+I17+L17+P17+S17&gt;0,(ROUND(54-AVERAGE(C17,F17,I17,L17,P17,S17),0)*0.8),"")</f>
      </c>
      <c r="V17" s="13"/>
      <c r="W17" s="4">
        <f>IF(V17&gt;0,V17+U17,"")</f>
      </c>
      <c r="X17" s="4">
        <f>IF(C17+F17+I17+L17+P17+S17+V17&gt;0,(ROUND(54-AVERAGE(C17,F17,I17,L17,P17,S17,V17),0)*0.8),"")</f>
      </c>
      <c r="Y17" s="13"/>
      <c r="Z17" s="4">
        <f>IF(Y17&gt;0,X17+Y17,"")</f>
      </c>
      <c r="AA17" s="4">
        <f>IF(C17+F17+I17+L17+P17+S17+V17+Y17&gt;0,(ROUND(54-AVERAGE(C17,F17,I17,L17,P17,S17,V17,Y17),0)*0.8),"")</f>
      </c>
      <c r="AC17" s="3" t="str">
        <f>A17</f>
        <v>Koufeldt, Fred</v>
      </c>
      <c r="AD17" s="13"/>
      <c r="AE17" s="4">
        <f>IF(AD17&gt;0,AA17+AD17,"")</f>
      </c>
      <c r="AF17" s="4">
        <f>IF(C17+F17+I17+L17+P17+S17+V17+Y17+AD17&gt;0,(ROUND(54-AVERAGE(C17,F17,I17,L17,P17,S17,V17,Y17,AD17),0)*0.8),"")</f>
      </c>
      <c r="AG17" s="13">
        <v>58</v>
      </c>
      <c r="AH17" s="4" t="e">
        <f>IF(AG17&gt;0,AF17+AG17,"")</f>
        <v>#VALUE!</v>
      </c>
      <c r="AI17" s="4">
        <f>IF(C17+F17+I17+L17+P17+S17+V17+Y17+AD17+AG17&gt;0,(ROUND(54-AVERAGE(C17,F17,I17,L17,P17,S17,V17,Y17,AD17,AG17),0)*0.8),"")</f>
        <v>-3.2</v>
      </c>
      <c r="AJ17" s="13"/>
      <c r="AK17" s="4">
        <f>IF(AJ17&gt;0,AI17+AJ17,"")</f>
      </c>
      <c r="AL17" s="4">
        <f>IF(C17+F17+I17+L17+P17+S17+V17+Y17+AD17+AG17+AJ17&gt;0,(ROUND(54-AVERAGE(C17,F17,I17,L17,P17,S17,V17,Y17,AD17,AG17,AJ17),0)*0.8),"")</f>
        <v>-3.2</v>
      </c>
      <c r="AM17" s="13">
        <v>59</v>
      </c>
      <c r="AN17" s="4">
        <f>IF(AM17&gt;0,AL17+AM17,"")</f>
        <v>55.8</v>
      </c>
      <c r="AO17" s="4">
        <f>IF(C17+F17+I17+L17+P17+S17+V17+Y17+AD17+AG17+AJ17+AM17&gt;0,(ROUND(54-AVERAGE(C17,F17,I17,L17,P17,S17,V17,Y17,AD17,AG17,AJ17,AM17),0)*0.8),"")</f>
        <v>-4</v>
      </c>
      <c r="AQ17" s="3" t="str">
        <f>O17</f>
        <v>Koufeldt, Fred</v>
      </c>
      <c r="AR17" s="13"/>
      <c r="AS17" s="4">
        <f>IF(AR17&gt;0,AO17+AR17,"")</f>
      </c>
      <c r="AT17" s="4">
        <f>IF(C17+F17+I17+L17+P17+S17+V17+Y17+AD17+AG17+AJ17+AM17+AR17&gt;0,(ROUND(54-AVERAGE(C17,F17,I17,L17,P17,S17,V17,Y17,AD17,AG17,AJ17,AM17,AR17),0)*0.8),"")</f>
        <v>-4</v>
      </c>
      <c r="AU17" s="13">
        <v>59</v>
      </c>
      <c r="AV17" s="4">
        <f>IF(AU17&gt;0,AT17+AU17,"")</f>
        <v>55</v>
      </c>
      <c r="AW17" s="4">
        <f>IF(C17+F17+I17+L17+P17+S17+V17+Y17+AD17+AG17+AJ17+AM17+AR17+AU17&gt;0,(ROUND(54-AVERAGE(C17,F17,I17,L17,P17,S17,V17,Y17,AD17,AG17,AJ17,AM17,AR17,AU17),0)*0.8),"")</f>
        <v>-4</v>
      </c>
      <c r="AX17" s="13"/>
      <c r="AY17" s="4">
        <f>IF(AX17&gt;0,AW17+AX17,"")</f>
      </c>
      <c r="AZ17" s="4">
        <f>IF(C17+F17+I17+L17+P17+S17+V17+Y17+AD17+AG17+AJ17+AM17+AR17+AU17+AX17&gt;0,(ROUND(54-AVERAGE(C17,F17,I17,L17,P17,S17,V17,Y17,AD17,AG17,AJ17,AM17,AR17,AU17,AX17),0)*0.8),"")</f>
        <v>-4</v>
      </c>
      <c r="BA17" s="13">
        <v>57</v>
      </c>
      <c r="BB17" s="4">
        <f>IF(BA17&gt;0,AZ17+BA17,"")</f>
        <v>53</v>
      </c>
      <c r="BC17" s="4">
        <f>IF(C17+F17+I17+L17+P17+S17+V17+Y17+AD17+AG17+AJ17+AM17+AR17+AU17+AX17+BA17&gt;0,(ROUND(54-AVERAGE(C17,F17,I17,L17,P17,S17,V17,Y17,AD17,AG17,AJ17,AM17,AR17,AU17,AX17,BA17),0)*0.8),"")</f>
        <v>-3.2</v>
      </c>
      <c r="BE17" s="3" t="str">
        <f>AC17</f>
        <v>Koufeldt, Fred</v>
      </c>
      <c r="BF17" s="13"/>
      <c r="BG17" s="4">
        <f t="shared" si="24"/>
      </c>
      <c r="BH17" s="4">
        <f t="shared" si="25"/>
        <v>-3.2</v>
      </c>
      <c r="BI17" s="13"/>
      <c r="BJ17" s="4">
        <f t="shared" si="26"/>
      </c>
      <c r="BK17" s="4">
        <f t="shared" si="27"/>
        <v>-3.2</v>
      </c>
      <c r="BL17" s="13">
        <v>58</v>
      </c>
      <c r="BM17" s="4">
        <f t="shared" si="28"/>
        <v>54.8</v>
      </c>
      <c r="BN17" s="4">
        <f t="shared" si="29"/>
        <v>-3.2</v>
      </c>
      <c r="BO17" s="13">
        <v>51</v>
      </c>
      <c r="BP17" s="19">
        <f t="shared" si="30"/>
        <v>47.8</v>
      </c>
      <c r="BQ17" s="4">
        <f t="shared" si="31"/>
        <v>-2.4000000000000004</v>
      </c>
      <c r="BS17" s="3" t="str">
        <f>AQ17</f>
        <v>Koufeldt, Fred</v>
      </c>
      <c r="BT17" s="2"/>
      <c r="BU17" s="25">
        <f t="shared" si="33"/>
      </c>
      <c r="BV17" s="25">
        <f t="shared" si="1"/>
        <v>-2.4000000000000004</v>
      </c>
      <c r="BW17" s="2"/>
      <c r="BX17" s="25">
        <f t="shared" si="2"/>
      </c>
      <c r="BY17" s="25">
        <f t="shared" si="3"/>
        <v>-2.4000000000000004</v>
      </c>
    </row>
    <row r="18" spans="1:77" ht="15" customHeight="1">
      <c r="A18" s="3" t="s">
        <v>56</v>
      </c>
      <c r="B18" s="2"/>
      <c r="C18" s="13"/>
      <c r="D18" s="13" t="str">
        <f>IF(C18&gt;0,C18," ")</f>
        <v> </v>
      </c>
      <c r="E18" s="4">
        <f>IF(C18&gt;0,(ROUND(54-AVERAGE(C18),0)*0.8),"")</f>
      </c>
      <c r="F18" s="13">
        <v>78</v>
      </c>
      <c r="G18" s="4" t="e">
        <f>IF(F18&gt;0,F18+E18,"")</f>
        <v>#VALUE!</v>
      </c>
      <c r="H18" s="4">
        <f>IF(C18+F18&gt;0,(ROUND(54-AVERAGE(C18,F18),0)*0.8),"")</f>
        <v>-19.200000000000003</v>
      </c>
      <c r="I18" s="13"/>
      <c r="J18" s="4">
        <f>IF(I18&gt;0,H18+I18,"")</f>
      </c>
      <c r="K18" s="4">
        <f>IF(C18+F18+I18&gt;0,(ROUND(54-AVERAGE(C18,F18,I18),0)*0.8),"")</f>
        <v>-19.200000000000003</v>
      </c>
      <c r="L18" s="13"/>
      <c r="M18" s="4">
        <f>IF(L18&gt;0,K18+L18,"")</f>
      </c>
      <c r="N18" s="4">
        <f>IF(C18+F18+I18+L18&gt;0,(ROUND(54-AVERAGE(C18,F18,I18,L18),0)*0.8),"")</f>
        <v>-19.200000000000003</v>
      </c>
      <c r="O18" s="3" t="str">
        <f>A18</f>
        <v>Lee, Amberly</v>
      </c>
      <c r="P18" s="13"/>
      <c r="Q18" s="4">
        <f>IF(P18&gt;0,P18+N18,"")</f>
      </c>
      <c r="R18" s="4">
        <f>IF(C18+F18+I18+L18+P18&gt;0,(ROUND(54-AVERAGE(C18,F18,I18,L18,P18),0)*0.8),"")</f>
        <v>-19.200000000000003</v>
      </c>
      <c r="S18" s="13"/>
      <c r="T18" s="4">
        <f>IF(S18&gt;0,R18+S18,"")</f>
      </c>
      <c r="U18" s="4">
        <f>IF(C18+F18+I18+L18+P18+S18&gt;0,(ROUND(54-AVERAGE(C18,F18,I18,L18,P18,S18),0)*0.8),"")</f>
        <v>-19.200000000000003</v>
      </c>
      <c r="V18" s="13"/>
      <c r="W18" s="4">
        <f>IF(V18&gt;0,V18+U18,"")</f>
      </c>
      <c r="X18" s="4">
        <f>IF(C18+F18+I18+L18+P18+S18+V18&gt;0,(ROUND(54-AVERAGE(C18,F18,I18,L18,P18,S18,V18),0)*0.8),"")</f>
        <v>-19.200000000000003</v>
      </c>
      <c r="Y18" s="13"/>
      <c r="Z18" s="4">
        <f>IF(Y18&gt;0,X18+Y18,"")</f>
      </c>
      <c r="AA18" s="4">
        <f>IF(C18+F18+I18+L18+P18+S18+V18+Y18&gt;0,(ROUND(54-AVERAGE(C18,F18,I18,L18,P18,S18,V18,Y18),0)*0.8),"")</f>
        <v>-19.200000000000003</v>
      </c>
      <c r="AC18" s="3" t="str">
        <f>A18</f>
        <v>Lee, Amberly</v>
      </c>
      <c r="AD18" s="13"/>
      <c r="AE18" s="4">
        <f>IF(AD18&gt;0,AA18+AD18,"")</f>
      </c>
      <c r="AF18" s="4">
        <f>IF(C18+F18+I18+L18+P18+S18+V18+Y18+AD18&gt;0,(ROUND(54-AVERAGE(C18,F18,I18,L18,P18,S18,V18,Y18,AD18),0)*0.8),"")</f>
        <v>-19.200000000000003</v>
      </c>
      <c r="AG18" s="13"/>
      <c r="AH18" s="4">
        <f>IF(AG18&gt;0,AF18+AG18,"")</f>
      </c>
      <c r="AI18" s="4">
        <f>IF(C18+F18+I18+L18+P18+S18+V18+Y18+AD18+AG18&gt;0,(ROUND(54-AVERAGE(C18,F18,I18,L18,P18,S18,V18,Y18,AD18,AG18),0)*0.8),"")</f>
        <v>-19.200000000000003</v>
      </c>
      <c r="AJ18" s="13"/>
      <c r="AK18" s="4">
        <f>IF(AJ18&gt;0,AI18+AJ18,"")</f>
      </c>
      <c r="AL18" s="4">
        <f>IF(C18+F18+I18+L18+P18+S18+V18+Y18+AD18+AG18+AJ18&gt;0,(ROUND(54-AVERAGE(C18,F18,I18,L18,P18,S18,V18,Y18,AD18,AG18,AJ18),0)*0.8),"")</f>
        <v>-19.200000000000003</v>
      </c>
      <c r="AM18" s="13"/>
      <c r="AN18" s="4">
        <f>IF(AM18&gt;0,AL18+AM18,"")</f>
      </c>
      <c r="AO18" s="4">
        <f>IF(C18+F18+I18+L18+P18+S18+V18+Y18+AD18+AG18+AJ18+AM18&gt;0,(ROUND(54-AVERAGE(C18,F18,I18,L18,P18,S18,V18,Y18,AD18,AG18,AJ18,AM18),0)*0.8),"")</f>
        <v>-19.200000000000003</v>
      </c>
      <c r="AQ18" s="3" t="str">
        <f>O18</f>
        <v>Lee, Amberly</v>
      </c>
      <c r="AR18" s="13"/>
      <c r="AS18" s="4">
        <f>IF(AR18&gt;0,AO18+AR18,"")</f>
      </c>
      <c r="AT18" s="4">
        <f>IF(C18+F18+I18+L18+P18+S18+V18+Y18+AD18+AG18+AJ18+AM18+AR18&gt;0,(ROUND(54-AVERAGE(C18,F18,I18,L18,P18,S18,V18,Y18,AD18,AG18,AJ18,AM18,AR18),0)*0.8),"")</f>
        <v>-19.200000000000003</v>
      </c>
      <c r="AU18" s="13"/>
      <c r="AV18" s="4">
        <f>IF(AU18&gt;0,AT18+AU18,"")</f>
      </c>
      <c r="AW18" s="4">
        <f>IF(C18+F18+I18+L18+P18+S18+V18+Y18+AD18+AG18+AJ18+AM18+AR18+AU18&gt;0,(ROUND(54-AVERAGE(C18,F18,I18,L18,P18,S18,V18,Y18,AD18,AG18,AJ18,AM18,AR18,AU18),0)*0.8),"")</f>
        <v>-19.200000000000003</v>
      </c>
      <c r="AX18" s="13"/>
      <c r="AY18" s="4">
        <f>IF(AX18&gt;0,AW18+AX18,"")</f>
      </c>
      <c r="AZ18" s="4">
        <f>IF(C18+F18+I18+L18+P18+S18+V18+Y18+AD18+AG18+AJ18+AM18+AR18+AU18+AX18&gt;0,(ROUND(54-AVERAGE(C18,F18,I18,L18,P18,S18,V18,Y18,AD18,AG18,AJ18,AM18,AR18,AU18,AX18),0)*0.8),"")</f>
        <v>-19.200000000000003</v>
      </c>
      <c r="BA18" s="13"/>
      <c r="BB18" s="4">
        <f>IF(BA18&gt;0,AZ18+BA18,"")</f>
      </c>
      <c r="BC18" s="4">
        <f>IF(C18+F18+I18+L18+P18+S18+V18+Y18+AD18+AG18+AJ18+AM18+AR18+AU18+AX18+BA18&gt;0,(ROUND(54-AVERAGE(C18,F18,I18,L18,P18,S18,V18,Y18,AD18,AG18,AJ18,AM18,AR18,AU18,AX18,BA18),0)*0.8),"")</f>
        <v>-19.200000000000003</v>
      </c>
      <c r="BE18" s="3" t="str">
        <f>AC18</f>
        <v>Lee, Amberly</v>
      </c>
      <c r="BF18" s="13"/>
      <c r="BG18" s="4">
        <f>IF(BF18&gt;0,BC18+BF18,"")</f>
      </c>
      <c r="BH18" s="4">
        <f>IF(C18+F18+I18+L18+P18+S18+V18+Y18+AD18+AG18+AJ18+AM18+AR18+AU18+AX18+BA18+BF18&gt;0,(ROUND(54-AVERAGE(C18,F18,I18,L18,P18,S18,V18,Y18,AD18,AG18,AJ18,AM18,AR18,AU18,AX18,BA18,BF18),0)*0.8),"")</f>
        <v>-19.200000000000003</v>
      </c>
      <c r="BI18" s="13"/>
      <c r="BJ18" s="4">
        <f>IF(BI18&gt;0,BH18+BI18,"")</f>
      </c>
      <c r="BK18" s="4">
        <f>IF(C18+F18+I18+L18+P18+S18+V18+Y18+AD18+AG18+AJ18+AM18+AR18+AU18+AX18+BA18+BF18+BI18&gt;0,(ROUND(54-AVERAGE(C18,F18,I18,L18,P18,S18,V18,Y18,AD18,AG18,AJ18,AM18,AR18,AU18,AX18,BA18,BF18,BI18),0)*0.8),"")</f>
        <v>-19.200000000000003</v>
      </c>
      <c r="BL18" s="13"/>
      <c r="BM18" s="4">
        <f>IF(BL18&gt;0,BK18+BL18,"")</f>
      </c>
      <c r="BN18" s="4">
        <f>IF(C18+F18+I18+L18+P18+S18+V18+Y18+AD18+AG18+AJ18+AM18+AR18+AU18+AX18+BA18+BF18+BI18+BL18&gt;0,(ROUND(54-AVERAGE(C18,F18,I18,L18,P18,S18,V18,Y18,AD18,AG18,AJ18,AM18,AR18,AU18,AX18,BA18,BF18,BI18,BL18),0)*0.8),"")</f>
        <v>-19.200000000000003</v>
      </c>
      <c r="BO18" s="13"/>
      <c r="BP18" s="4">
        <f>IF(BO18&gt;0,BN18+BO18,"")</f>
      </c>
      <c r="BQ18" s="4">
        <f>IF(C18+F18+I18+L18+P18+S18+V18+Y18+AD18+AG18+AJ18+AM18+AR18+AU18+AX18+BA18+BF18+BI18+BL18+BO18&gt;0,(ROUND(54-AVERAGE(C18,F18,I18,L18,P18,S18,V18,Y18,AD18,AG18,AJ18,AM18,AR18,AU18,AX18,BA18,BF18,BI18,BL18,BO18),0)*0.8),"")</f>
        <v>-19.200000000000003</v>
      </c>
      <c r="BS18" s="3" t="str">
        <f>AQ18</f>
        <v>Lee, Amberly</v>
      </c>
      <c r="BT18" s="2"/>
      <c r="BU18" s="25">
        <f t="shared" si="33"/>
      </c>
      <c r="BV18" s="25">
        <f t="shared" si="1"/>
        <v>-19.200000000000003</v>
      </c>
      <c r="BW18" s="2"/>
      <c r="BX18" s="25">
        <f t="shared" si="2"/>
      </c>
      <c r="BY18" s="25">
        <f t="shared" si="3"/>
        <v>-19.200000000000003</v>
      </c>
    </row>
    <row r="19" spans="1:77" ht="15" customHeight="1">
      <c r="A19" s="3" t="s">
        <v>57</v>
      </c>
      <c r="B19" s="2"/>
      <c r="C19" s="13"/>
      <c r="D19" s="13" t="str">
        <f>IF(C19&gt;0,C19," ")</f>
        <v> </v>
      </c>
      <c r="E19" s="4">
        <f>IF(C19&gt;0,(ROUND(54-AVERAGE(C19),0)*0.8),"")</f>
      </c>
      <c r="F19" s="13">
        <v>65</v>
      </c>
      <c r="G19" s="4" t="e">
        <f>IF(F19&gt;0,F19+E19,"")</f>
        <v>#VALUE!</v>
      </c>
      <c r="H19" s="4">
        <f>IF(C19+F19&gt;0,(ROUND(54-AVERAGE(C19,F19),0)*0.8),"")</f>
        <v>-8.8</v>
      </c>
      <c r="I19" s="13"/>
      <c r="J19" s="4">
        <f>IF(I19&gt;0,H19+I19,"")</f>
      </c>
      <c r="K19" s="4">
        <f>IF(C19+F19+I19&gt;0,(ROUND(54-AVERAGE(C19,F19,I19),0)*0.8),"")</f>
        <v>-8.8</v>
      </c>
      <c r="L19" s="13"/>
      <c r="M19" s="4">
        <f>IF(L19&gt;0,K19+L19,"")</f>
      </c>
      <c r="N19" s="4">
        <f>IF(C19+F19+I19+L19&gt;0,(ROUND(54-AVERAGE(C19,F19,I19,L19),0)*0.8),"")</f>
        <v>-8.8</v>
      </c>
      <c r="O19" s="3" t="str">
        <f>A19</f>
        <v>Lee, Drew</v>
      </c>
      <c r="P19" s="13"/>
      <c r="Q19" s="4">
        <f>IF(P19&gt;0,P19+N19,"")</f>
      </c>
      <c r="R19" s="4">
        <f>IF(C19+F19+I19+L19+P19&gt;0,(ROUND(54-AVERAGE(C19,F19,I19,L19,P19),0)*0.8),"")</f>
        <v>-8.8</v>
      </c>
      <c r="S19" s="13"/>
      <c r="T19" s="4">
        <f>IF(S19&gt;0,R19+S19,"")</f>
      </c>
      <c r="U19" s="4">
        <f>IF(C19+F19+I19+L19+P19+S19&gt;0,(ROUND(54-AVERAGE(C19,F19,I19,L19,P19,S19),0)*0.8),"")</f>
        <v>-8.8</v>
      </c>
      <c r="V19" s="13"/>
      <c r="W19" s="4">
        <f>IF(V19&gt;0,V19+U19,"")</f>
      </c>
      <c r="X19" s="4">
        <f>IF(C19+F19+I19+L19+P19+S19+V19&gt;0,(ROUND(54-AVERAGE(C19,F19,I19,L19,P19,S19,V19),0)*0.8),"")</f>
        <v>-8.8</v>
      </c>
      <c r="Y19" s="13"/>
      <c r="Z19" s="4">
        <f>IF(Y19&gt;0,X19+Y19,"")</f>
      </c>
      <c r="AA19" s="4">
        <f>IF(C19+F19+I19+L19+P19+S19+V19+Y19&gt;0,(ROUND(54-AVERAGE(C19,F19,I19,L19,P19,S19,V19,Y19),0)*0.8),"")</f>
        <v>-8.8</v>
      </c>
      <c r="AC19" s="3" t="str">
        <f>A19</f>
        <v>Lee, Drew</v>
      </c>
      <c r="AD19" s="13"/>
      <c r="AE19" s="4">
        <f>IF(AD19&gt;0,AA19+AD19,"")</f>
      </c>
      <c r="AF19" s="4">
        <f>IF(C19+F19+I19+L19+P19+S19+V19+Y19+AD19&gt;0,(ROUND(54-AVERAGE(C19,F19,I19,L19,P19,S19,V19,Y19,AD19),0)*0.8),"")</f>
        <v>-8.8</v>
      </c>
      <c r="AG19" s="13"/>
      <c r="AH19" s="4">
        <f>IF(AG19&gt;0,AF19+AG19,"")</f>
      </c>
      <c r="AI19" s="4">
        <f>IF(C19+F19+I19+L19+P19+S19+V19+Y19+AD19+AG19&gt;0,(ROUND(54-AVERAGE(C19,F19,I19,L19,P19,S19,V19,Y19,AD19,AG19),0)*0.8),"")</f>
        <v>-8.8</v>
      </c>
      <c r="AJ19" s="13"/>
      <c r="AK19" s="4">
        <f>IF(AJ19&gt;0,AI19+AJ19,"")</f>
      </c>
      <c r="AL19" s="4">
        <f>IF(C19+F19+I19+L19+P19+S19+V19+Y19+AD19+AG19+AJ19&gt;0,(ROUND(54-AVERAGE(C19,F19,I19,L19,P19,S19,V19,Y19,AD19,AG19,AJ19),0)*0.8),"")</f>
        <v>-8.8</v>
      </c>
      <c r="AM19" s="13"/>
      <c r="AN19" s="4">
        <f>IF(AM19&gt;0,AL19+AM19,"")</f>
      </c>
      <c r="AO19" s="4">
        <f>IF(C19+F19+I19+L19+P19+S19+V19+Y19+AD19+AG19+AJ19+AM19&gt;0,(ROUND(54-AVERAGE(C19,F19,I19,L19,P19,S19,V19,Y19,AD19,AG19,AJ19,AM19),0)*0.8),"")</f>
        <v>-8.8</v>
      </c>
      <c r="AQ19" s="3" t="str">
        <f>O19</f>
        <v>Lee, Drew</v>
      </c>
      <c r="AR19" s="13"/>
      <c r="AS19" s="4">
        <f>IF(AR19&gt;0,AO19+AR19,"")</f>
      </c>
      <c r="AT19" s="4">
        <f>IF(C19+F19+I19+L19+P19+S19+V19+Y19+AD19+AG19+AJ19+AM19+AR19&gt;0,(ROUND(54-AVERAGE(C19,F19,I19,L19,P19,S19,V19,Y19,AD19,AG19,AJ19,AM19,AR19),0)*0.8),"")</f>
        <v>-8.8</v>
      </c>
      <c r="AU19" s="13"/>
      <c r="AV19" s="4">
        <f>IF(AU19&gt;0,AT19+AU19,"")</f>
      </c>
      <c r="AW19" s="4">
        <f>IF(C19+F19+I19+L19+P19+S19+V19+Y19+AD19+AG19+AJ19+AM19+AR19+AU19&gt;0,(ROUND(54-AVERAGE(C19,F19,I19,L19,P19,S19,V19,Y19,AD19,AG19,AJ19,AM19,AR19,AU19),0)*0.8),"")</f>
        <v>-8.8</v>
      </c>
      <c r="AX19" s="13"/>
      <c r="AY19" s="4">
        <f>IF(AX19&gt;0,AW19+AX19,"")</f>
      </c>
      <c r="AZ19" s="4">
        <f>IF(C19+F19+I19+L19+P19+S19+V19+Y19+AD19+AG19+AJ19+AM19+AR19+AU19+AX19&gt;0,(ROUND(54-AVERAGE(C19,F19,I19,L19,P19,S19,V19,Y19,AD19,AG19,AJ19,AM19,AR19,AU19,AX19),0)*0.8),"")</f>
        <v>-8.8</v>
      </c>
      <c r="BA19" s="13"/>
      <c r="BB19" s="4">
        <f>IF(BA19&gt;0,AZ19+BA19,"")</f>
      </c>
      <c r="BC19" s="4">
        <f>IF(C19+F19+I19+L19+P19+S19+V19+Y19+AD19+AG19+AJ19+AM19+AR19+AU19+AX19+BA19&gt;0,(ROUND(54-AVERAGE(C19,F19,I19,L19,P19,S19,V19,Y19,AD19,AG19,AJ19,AM19,AR19,AU19,AX19,BA19),0)*0.8),"")</f>
        <v>-8.8</v>
      </c>
      <c r="BE19" s="3" t="str">
        <f>AC19</f>
        <v>Lee, Drew</v>
      </c>
      <c r="BF19" s="13"/>
      <c r="BG19" s="4">
        <f>IF(BF19&gt;0,BC19+BF19,"")</f>
      </c>
      <c r="BH19" s="4">
        <f>IF(C19+F19+I19+L19+P19+S19+V19+Y19+AD19+AG19+AJ19+AM19+AR19+AU19+AX19+BA19+BF19&gt;0,(ROUND(54-AVERAGE(C19,F19,I19,L19,P19,S19,V19,Y19,AD19,AG19,AJ19,AM19,AR19,AU19,AX19,BA19,BF19),0)*0.8),"")</f>
        <v>-8.8</v>
      </c>
      <c r="BI19" s="13"/>
      <c r="BJ19" s="4">
        <f>IF(BI19&gt;0,BH19+BI19,"")</f>
      </c>
      <c r="BK19" s="4">
        <f>IF(C19+F19+I19+L19+P19+S19+V19+Y19+AD19+AG19+AJ19+AM19+AR19+AU19+AX19+BA19+BF19+BI19&gt;0,(ROUND(54-AVERAGE(C19,F19,I19,L19,P19,S19,V19,Y19,AD19,AG19,AJ19,AM19,AR19,AU19,AX19,BA19,BF19,BI19),0)*0.8),"")</f>
        <v>-8.8</v>
      </c>
      <c r="BL19" s="13"/>
      <c r="BM19" s="4">
        <f>IF(BL19&gt;0,BK19+BL19,"")</f>
      </c>
      <c r="BN19" s="4">
        <f>IF(C19+F19+I19+L19+P19+S19+V19+Y19+AD19+AG19+AJ19+AM19+AR19+AU19+AX19+BA19+BF19+BI19+BL19&gt;0,(ROUND(54-AVERAGE(C19,F19,I19,L19,P19,S19,V19,Y19,AD19,AG19,AJ19,AM19,AR19,AU19,AX19,BA19,BF19,BI19,BL19),0)*0.8),"")</f>
        <v>-8.8</v>
      </c>
      <c r="BO19" s="13"/>
      <c r="BP19" s="4">
        <f>IF(BO19&gt;0,BN19+BO19,"")</f>
      </c>
      <c r="BQ19" s="4">
        <f>IF(C19+F19+I19+L19+P19+S19+V19+Y19+AD19+AG19+AJ19+AM19+AR19+AU19+AX19+BA19+BF19+BI19+BL19+BO19&gt;0,(ROUND(54-AVERAGE(C19,F19,I19,L19,P19,S19,V19,Y19,AD19,AG19,AJ19,AM19,AR19,AU19,AX19,BA19,BF19,BI19,BL19,BO19),0)*0.8),"")</f>
        <v>-8.8</v>
      </c>
      <c r="BS19" s="3" t="str">
        <f>AQ19</f>
        <v>Lee, Drew</v>
      </c>
      <c r="BT19" s="2"/>
      <c r="BU19" s="25">
        <f t="shared" si="33"/>
      </c>
      <c r="BV19" s="25">
        <f t="shared" si="1"/>
        <v>-8.8</v>
      </c>
      <c r="BW19" s="2"/>
      <c r="BX19" s="25">
        <f t="shared" si="2"/>
      </c>
      <c r="BY19" s="25">
        <f t="shared" si="3"/>
        <v>-8.8</v>
      </c>
    </row>
    <row r="20" spans="1:77" ht="15" customHeight="1">
      <c r="A20" s="3" t="s">
        <v>31</v>
      </c>
      <c r="B20" s="2" t="s">
        <v>4</v>
      </c>
      <c r="C20" s="13">
        <v>52</v>
      </c>
      <c r="D20" s="13">
        <f>IF(C20&gt;0,C20," ")</f>
        <v>52</v>
      </c>
      <c r="E20" s="4">
        <f>IF(C20&gt;0,(ROUND(54-AVERAGE(C20),0)*0.8),"")</f>
        <v>1.6</v>
      </c>
      <c r="F20" s="13"/>
      <c r="G20" s="4">
        <f>IF(F20&gt;0,F20+E20,"")</f>
      </c>
      <c r="H20" s="4">
        <f>IF(C20+F20&gt;0,(ROUND(54-AVERAGE(C20,F20),0)*0.8),"")</f>
        <v>1.6</v>
      </c>
      <c r="I20" s="13">
        <v>55</v>
      </c>
      <c r="J20" s="4">
        <f>IF(I20&gt;0,H20+I20,"")</f>
        <v>56.6</v>
      </c>
      <c r="K20" s="4">
        <f>IF(C20+F20+I20&gt;0,(ROUND(54-AVERAGE(C20,F20,I20),0)*0.8),"")</f>
        <v>0.8</v>
      </c>
      <c r="L20" s="13"/>
      <c r="M20" s="4">
        <f>IF(L20&gt;0,K20+L20,"")</f>
      </c>
      <c r="N20" s="4">
        <f>IF(C20+F20+I20+L20&gt;0,(ROUND(54-AVERAGE(C20,F20,I20,L20),0)*0.8),"")</f>
        <v>0.8</v>
      </c>
      <c r="O20" s="3" t="str">
        <f t="shared" si="0"/>
        <v>Martin, Michael</v>
      </c>
      <c r="P20" s="13"/>
      <c r="Q20" s="4">
        <f>IF(P20&gt;0,P20+N20,"")</f>
      </c>
      <c r="R20" s="4">
        <f>IF(C20+F20+I20+L20+P20&gt;0,(ROUND(54-AVERAGE(C20,F20,I20,L20,P20),0)*0.8),"")</f>
        <v>0.8</v>
      </c>
      <c r="S20" s="13"/>
      <c r="T20" s="4">
        <f>IF(S20&gt;0,R20+S20,"")</f>
      </c>
      <c r="U20" s="4">
        <f>IF(C20+F20+I20+L20+P20+S20&gt;0,(ROUND(54-AVERAGE(C20,F20,I20,L20,P20,S20),0)*0.8),"")</f>
        <v>0.8</v>
      </c>
      <c r="V20" s="13"/>
      <c r="W20" s="4">
        <f t="shared" si="4"/>
      </c>
      <c r="X20" s="4">
        <f t="shared" si="5"/>
        <v>0.8</v>
      </c>
      <c r="Y20" s="13"/>
      <c r="Z20" s="4">
        <f>IF(Y20&gt;0,X20+Y20,"")</f>
      </c>
      <c r="AA20" s="4">
        <f>IF(C20+F20+I20+L20+P20+S20+V20+Y20&gt;0,(ROUND(54-AVERAGE(C20,F20,I20,L20,P20,S20,V20,Y20),0)*0.8),"")</f>
        <v>0.8</v>
      </c>
      <c r="AC20" s="3" t="str">
        <f t="shared" si="6"/>
        <v>Martin, Michael</v>
      </c>
      <c r="AD20" s="13">
        <v>52</v>
      </c>
      <c r="AE20" s="4">
        <f t="shared" si="7"/>
        <v>52.8</v>
      </c>
      <c r="AF20" s="4">
        <f>IF(C20+F20+I20+L20+P20+S20+V20+Y20+AD20&gt;0,(ROUND(54-AVERAGE(C20,F20,I20,L20,P20,S20,V20,Y20,AD20),0)*0.8),"")</f>
        <v>0.8</v>
      </c>
      <c r="AG20" s="13">
        <v>50</v>
      </c>
      <c r="AH20" s="4">
        <f t="shared" si="8"/>
        <v>50.8</v>
      </c>
      <c r="AI20" s="4">
        <f t="shared" si="9"/>
        <v>1.6</v>
      </c>
      <c r="AJ20" s="13">
        <v>52</v>
      </c>
      <c r="AK20" s="4">
        <f t="shared" si="10"/>
        <v>53.6</v>
      </c>
      <c r="AL20" s="4">
        <f t="shared" si="11"/>
        <v>1.6</v>
      </c>
      <c r="AM20" s="13">
        <v>47</v>
      </c>
      <c r="AN20" s="4">
        <f t="shared" si="12"/>
        <v>48.6</v>
      </c>
      <c r="AO20" s="4">
        <f t="shared" si="13"/>
        <v>2.4000000000000004</v>
      </c>
      <c r="AQ20" s="3" t="str">
        <f t="shared" si="34"/>
        <v>Martin, Michael</v>
      </c>
      <c r="AR20" s="13">
        <v>56</v>
      </c>
      <c r="AS20" s="4">
        <f t="shared" si="35"/>
        <v>58.4</v>
      </c>
      <c r="AT20" s="4">
        <f t="shared" si="16"/>
        <v>1.6</v>
      </c>
      <c r="AU20" s="13">
        <v>46</v>
      </c>
      <c r="AV20" s="20">
        <f t="shared" si="36"/>
        <v>47.6</v>
      </c>
      <c r="AW20" s="4">
        <f t="shared" si="18"/>
        <v>2.4000000000000004</v>
      </c>
      <c r="AX20" s="13"/>
      <c r="AY20" s="4">
        <f t="shared" si="37"/>
      </c>
      <c r="AZ20" s="4">
        <f t="shared" si="20"/>
        <v>2.4000000000000004</v>
      </c>
      <c r="BA20" s="13">
        <v>49</v>
      </c>
      <c r="BB20" s="4">
        <f t="shared" si="38"/>
        <v>51.4</v>
      </c>
      <c r="BC20" s="4">
        <f t="shared" si="22"/>
        <v>2.4000000000000004</v>
      </c>
      <c r="BE20" s="3" t="str">
        <f aca="true" t="shared" si="39" ref="BE20:BE36">AC20</f>
        <v>Martin, Michael</v>
      </c>
      <c r="BF20" s="13">
        <v>50</v>
      </c>
      <c r="BG20" s="4">
        <f t="shared" si="24"/>
        <v>52.4</v>
      </c>
      <c r="BH20" s="4">
        <f t="shared" si="25"/>
        <v>2.4000000000000004</v>
      </c>
      <c r="BI20" s="13">
        <v>54</v>
      </c>
      <c r="BJ20" s="4">
        <f t="shared" si="26"/>
        <v>56.4</v>
      </c>
      <c r="BK20" s="4">
        <f t="shared" si="27"/>
        <v>2.4000000000000004</v>
      </c>
      <c r="BL20" s="13"/>
      <c r="BM20" s="4">
        <f t="shared" si="28"/>
      </c>
      <c r="BN20" s="4">
        <f t="shared" si="29"/>
        <v>2.4000000000000004</v>
      </c>
      <c r="BO20" s="13">
        <v>53</v>
      </c>
      <c r="BP20" s="4">
        <f t="shared" si="30"/>
        <v>55.4</v>
      </c>
      <c r="BQ20" s="4">
        <f t="shared" si="31"/>
        <v>2.4000000000000004</v>
      </c>
      <c r="BS20" s="3" t="str">
        <f aca="true" t="shared" si="40" ref="BS20:BS37">AQ20</f>
        <v>Martin, Michael</v>
      </c>
      <c r="BT20" s="2">
        <v>51</v>
      </c>
      <c r="BU20" s="25">
        <f t="shared" si="33"/>
        <v>53.4</v>
      </c>
      <c r="BV20" s="25">
        <f t="shared" si="1"/>
        <v>2.4000000000000004</v>
      </c>
      <c r="BW20" s="2">
        <v>50</v>
      </c>
      <c r="BX20" s="25">
        <f t="shared" si="2"/>
        <v>52.4</v>
      </c>
      <c r="BY20" s="25">
        <f t="shared" si="3"/>
        <v>2.4000000000000004</v>
      </c>
    </row>
    <row r="21" spans="1:77" ht="15" customHeight="1">
      <c r="A21" s="3" t="s">
        <v>66</v>
      </c>
      <c r="B21" s="2"/>
      <c r="C21" s="13"/>
      <c r="D21" s="13" t="str">
        <f>IF(C21&gt;0,C21," ")</f>
        <v> </v>
      </c>
      <c r="E21" s="4">
        <f>IF(C21&gt;0,(ROUND(54-AVERAGE(C21),0)*0.8),"")</f>
      </c>
      <c r="F21" s="13"/>
      <c r="G21" s="4">
        <f>IF(F21&gt;0,F21+E21,"")</f>
      </c>
      <c r="H21" s="4">
        <f>IF(C21+F21&gt;0,(ROUND(54-AVERAGE(C21,F21),0)*0.8),"")</f>
      </c>
      <c r="I21" s="13"/>
      <c r="J21" s="4">
        <f>IF(I21&gt;0,H21+I21,"")</f>
      </c>
      <c r="K21" s="4">
        <f>IF(C21+F21+I21&gt;0,(ROUND(54-AVERAGE(C21,F21,I21),0)*0.8),"")</f>
      </c>
      <c r="L21" s="13"/>
      <c r="M21" s="4">
        <f>IF(L21&gt;0,K21+L21,"")</f>
      </c>
      <c r="N21" s="4">
        <f>IF(C21+F21+I21+L21&gt;0,(ROUND(54-AVERAGE(C21,F21,I21,L21),0)*0.8),"")</f>
      </c>
      <c r="O21" s="3" t="str">
        <f>A21</f>
        <v>Miller, Chris</v>
      </c>
      <c r="P21" s="13"/>
      <c r="Q21" s="4">
        <f>IF(P21&gt;0,P21+N21,"")</f>
      </c>
      <c r="R21" s="4">
        <f>IF(C21+F21+I21+L21+P21&gt;0,(ROUND(54-AVERAGE(C21,F21,I21,L21,P21),0)*0.8),"")</f>
      </c>
      <c r="S21" s="13"/>
      <c r="T21" s="4">
        <f>IF(S21&gt;0,R21+S21,"")</f>
      </c>
      <c r="U21" s="4">
        <f>IF(C21+F21+I21+L21+P21+S21&gt;0,(ROUND(54-AVERAGE(C21,F21,I21,L21,P21,S21),0)*0.8),"")</f>
      </c>
      <c r="V21" s="13"/>
      <c r="W21" s="4">
        <f>IF(V21&gt;0,V21+U21,"")</f>
      </c>
      <c r="X21" s="4">
        <f>IF(C21+F21+I21+L21+P21+S21+V21&gt;0,(ROUND(54-AVERAGE(C21,F21,I21,L21,P21,S21,V21),0)*0.8),"")</f>
      </c>
      <c r="Y21" s="13"/>
      <c r="Z21" s="4">
        <f>IF(Y21&gt;0,X21+Y21,"")</f>
      </c>
      <c r="AA21" s="4">
        <f>IF(C21+F21+I21+L21+P21+S21+V21+Y21&gt;0,(ROUND(54-AVERAGE(C21,F21,I21,L21,P21,S21,V21,Y21),0)*0.8),"")</f>
      </c>
      <c r="AC21" s="3" t="str">
        <f>A21</f>
        <v>Miller, Chris</v>
      </c>
      <c r="AD21" s="13"/>
      <c r="AE21" s="4">
        <f>IF(AD21&gt;0,AA21+AD21,"")</f>
      </c>
      <c r="AF21" s="4">
        <f>IF(C21+F21+I21+L21+P21+S21+V21+Y21+AD21&gt;0,(ROUND(54-AVERAGE(C21,F21,I21,L21,P21,S21,V21,Y21,AD21),0)*0.8),"")</f>
      </c>
      <c r="AG21" s="13">
        <v>67</v>
      </c>
      <c r="AH21" s="4" t="e">
        <f>IF(AG21&gt;0,AF21+AG21,"")</f>
        <v>#VALUE!</v>
      </c>
      <c r="AI21" s="4">
        <f>IF(C21+F21+I21+L21+P21+S21+V21+Y21+AD21+AG21&gt;0,(ROUND(54-AVERAGE(C21,F21,I21,L21,P21,S21,V21,Y21,AD21,AG21),0)*0.8),"")</f>
        <v>-10.4</v>
      </c>
      <c r="AJ21" s="13"/>
      <c r="AK21" s="4">
        <f>IF(AJ21&gt;0,AI21+AJ21,"")</f>
      </c>
      <c r="AL21" s="4">
        <f>IF(C21+F21+I21+L21+P21+S21+V21+Y21+AD21+AG21+AJ21&gt;0,(ROUND(54-AVERAGE(C21,F21,I21,L21,P21,S21,V21,Y21,AD21,AG21,AJ21),0)*0.8),"")</f>
        <v>-10.4</v>
      </c>
      <c r="AM21" s="13">
        <v>58</v>
      </c>
      <c r="AN21" s="21">
        <f>IF(AM21&gt;0,AL21+AM21,"")</f>
        <v>47.6</v>
      </c>
      <c r="AO21" s="4">
        <f>IF(C21+F21+I21+L21+P21+S21+V21+Y21+AD21+AG21+AJ21+AM21&gt;0,(ROUND(54-AVERAGE(C21,F21,I21,L21,P21,S21,V21,Y21,AD21,AG21,AJ21,AM21),0)*0.8),"")</f>
        <v>-7.2</v>
      </c>
      <c r="AQ21" s="3" t="str">
        <f>O21</f>
        <v>Miller, Chris</v>
      </c>
      <c r="AR21" s="13"/>
      <c r="AS21" s="4">
        <f>IF(AR21&gt;0,AO21+AR21,"")</f>
      </c>
      <c r="AT21" s="4">
        <f>IF(C21+F21+I21+L21+P21+S21+V21+Y21+AD21+AG21+AJ21+AM21+AR21&gt;0,(ROUND(54-AVERAGE(C21,F21,I21,L21,P21,S21,V21,Y21,AD21,AG21,AJ21,AM21,AR21),0)*0.8),"")</f>
        <v>-7.2</v>
      </c>
      <c r="AU21" s="13">
        <v>66</v>
      </c>
      <c r="AV21" s="4">
        <f>IF(AU21&gt;0,AT21+AU21,"")</f>
        <v>58.8</v>
      </c>
      <c r="AW21" s="4">
        <f>IF(C21+F21+I21+L21+P21+S21+V21+Y21+AD21+AG21+AJ21+AM21+AR21+AU21&gt;0,(ROUND(54-AVERAGE(C21,F21,I21,L21,P21,S21,V21,Y21,AD21,AG21,AJ21,AM21,AR21,AU21),0)*0.8),"")</f>
        <v>-8</v>
      </c>
      <c r="AX21" s="13"/>
      <c r="AY21" s="4">
        <f>IF(AX21&gt;0,AW21+AX21,"")</f>
      </c>
      <c r="AZ21" s="4">
        <f>IF(C21+F21+I21+L21+P21+S21+V21+Y21+AD21+AG21+AJ21+AM21+AR21+AU21+AX21&gt;0,(ROUND(54-AVERAGE(C21,F21,I21,L21,P21,S21,V21,Y21,AD21,AG21,AJ21,AM21,AR21,AU21,AX21),0)*0.8),"")</f>
        <v>-8</v>
      </c>
      <c r="BA21" s="13">
        <v>65</v>
      </c>
      <c r="BB21" s="4">
        <f>IF(BA21&gt;0,AZ21+BA21,"")</f>
        <v>57</v>
      </c>
      <c r="BC21" s="4">
        <f>IF(C21+F21+I21+L21+P21+S21+V21+Y21+AD21+AG21+AJ21+AM21+AR21+AU21+AX21+BA21&gt;0,(ROUND(54-AVERAGE(C21,F21,I21,L21,P21,S21,V21,Y21,AD21,AG21,AJ21,AM21,AR21,AU21,AX21,BA21),0)*0.8),"")</f>
        <v>-8</v>
      </c>
      <c r="BE21" s="3" t="str">
        <f>AC21</f>
        <v>Miller, Chris</v>
      </c>
      <c r="BF21" s="13"/>
      <c r="BG21" s="4">
        <f>IF(BF21&gt;0,BC21+BF21,"")</f>
      </c>
      <c r="BH21" s="4">
        <f>IF(C21+F21+I21+L21+P21+S21+V21+Y21+AD21+AG21+AJ21+AM21+AR21+AU21+AX21+BA21+BF21&gt;0,(ROUND(54-AVERAGE(C21,F21,I21,L21,P21,S21,V21,Y21,AD21,AG21,AJ21,AM21,AR21,AU21,AX21,BA21,BF21),0)*0.8),"")</f>
        <v>-8</v>
      </c>
      <c r="BI21" s="13">
        <v>59</v>
      </c>
      <c r="BJ21" s="4">
        <f>IF(BI21&gt;0,BH21+BI21,"")</f>
        <v>51</v>
      </c>
      <c r="BK21" s="4">
        <f>IF(C21+F21+I21+L21+P21+S21+V21+Y21+AD21+AG21+AJ21+AM21+AR21+AU21+AX21+BA21+BF21+BI21&gt;0,(ROUND(54-AVERAGE(C21,F21,I21,L21,P21,S21,V21,Y21,AD21,AG21,AJ21,AM21,AR21,AU21,AX21,BA21,BF21,BI21),0)*0.8),"")</f>
        <v>-7.2</v>
      </c>
      <c r="BL21" s="13"/>
      <c r="BM21" s="4">
        <f>IF(BL21&gt;0,BK21+BL21,"")</f>
      </c>
      <c r="BN21" s="4">
        <f>IF(C21+F21+I21+L21+P21+S21+V21+Y21+AD21+AG21+AJ21+AM21+AR21+AU21+AX21+BA21+BF21+BI21+BL21&gt;0,(ROUND(54-AVERAGE(C21,F21,I21,L21,P21,S21,V21,Y21,AD21,AG21,AJ21,AM21,AR21,AU21,AX21,BA21,BF21,BI21,BL21),0)*0.8),"")</f>
        <v>-7.2</v>
      </c>
      <c r="BO21" s="13"/>
      <c r="BP21" s="4">
        <f>IF(BO21&gt;0,BN21+BO21,"")</f>
      </c>
      <c r="BQ21" s="4">
        <f>IF(C21+F21+I21+L21+P21+S21+V21+Y21+AD21+AG21+AJ21+AM21+AR21+AU21+AX21+BA21+BF21+BI21+BL21+BO21&gt;0,(ROUND(54-AVERAGE(C21,F21,I21,L21,P21,S21,V21,Y21,AD21,AG21,AJ21,AM21,AR21,AU21,AX21,BA21,BF21,BI21,BL21,BO21),0)*0.8),"")</f>
        <v>-7.2</v>
      </c>
      <c r="BS21" s="3" t="str">
        <f t="shared" si="40"/>
        <v>Miller, Chris</v>
      </c>
      <c r="BT21" s="2"/>
      <c r="BU21" s="25">
        <f t="shared" si="33"/>
      </c>
      <c r="BV21" s="25">
        <f t="shared" si="1"/>
        <v>-7.2</v>
      </c>
      <c r="BW21" s="2"/>
      <c r="BX21" s="25">
        <f t="shared" si="2"/>
      </c>
      <c r="BY21" s="25">
        <f t="shared" si="3"/>
        <v>-7.2</v>
      </c>
    </row>
    <row r="22" spans="1:77" ht="15" customHeight="1">
      <c r="A22" s="3" t="s">
        <v>53</v>
      </c>
      <c r="B22" s="2"/>
      <c r="C22" s="13">
        <v>44</v>
      </c>
      <c r="D22" s="14">
        <f>IF(C22&gt;0,C22," ")</f>
        <v>44</v>
      </c>
      <c r="E22" s="4">
        <f>IF(C22&gt;0,(ROUND(54-AVERAGE(C22),0)*0.8),"")</f>
        <v>8</v>
      </c>
      <c r="F22" s="13"/>
      <c r="G22" s="4">
        <f>IF(F22&gt;0,F22+E22,"")</f>
      </c>
      <c r="H22" s="4">
        <f>IF(C22+F22&gt;0,(ROUND(54-AVERAGE(C22,F22),0)*0.8),"")</f>
        <v>8</v>
      </c>
      <c r="I22" s="13"/>
      <c r="J22" s="4">
        <f>IF(I22&gt;0,H22+I22,"")</f>
      </c>
      <c r="K22" s="4">
        <f>IF(C22+F22+I22&gt;0,(ROUND(54-AVERAGE(C22,F22,I22),0)*0.8),"")</f>
        <v>8</v>
      </c>
      <c r="L22" s="13"/>
      <c r="M22" s="4">
        <f>IF(L22&gt;0,K22+L22,"")</f>
      </c>
      <c r="N22" s="4">
        <f>IF(C22+F22+I22+L22&gt;0,(ROUND(54-AVERAGE(C22,F22,I22,L22),0)*0.8),"")</f>
        <v>8</v>
      </c>
      <c r="O22" s="3" t="str">
        <f t="shared" si="0"/>
        <v>Miller, Damon</v>
      </c>
      <c r="P22" s="13"/>
      <c r="Q22" s="4">
        <f>IF(P22&gt;0,P22+N22,"")</f>
      </c>
      <c r="R22" s="4">
        <f>IF(C22+F22+I22+L22+P22&gt;0,(ROUND(54-AVERAGE(C22,F22,I22,L22,P22),0)*0.8),"")</f>
        <v>8</v>
      </c>
      <c r="S22" s="13"/>
      <c r="T22" s="4">
        <f>IF(S22&gt;0,R22+S22,"")</f>
      </c>
      <c r="U22" s="4">
        <f>IF(C22+F22+I22+L22+P22+S22&gt;0,(ROUND(54-AVERAGE(C22,F22,I22,L22,P22,S22),0)*0.8),"")</f>
        <v>8</v>
      </c>
      <c r="V22" s="13"/>
      <c r="W22" s="4">
        <f t="shared" si="4"/>
      </c>
      <c r="X22" s="4">
        <f t="shared" si="5"/>
        <v>8</v>
      </c>
      <c r="Y22" s="13"/>
      <c r="Z22" s="4">
        <f>IF(Y22&gt;0,X22+Y22,"")</f>
      </c>
      <c r="AA22" s="4">
        <f>IF(C22+F22+I22+L22+P22+S22+V22+Y22&gt;0,(ROUND(54-AVERAGE(C22,F22,I22,L22,P22,S22,V22,Y22),0)*0.8),"")</f>
        <v>8</v>
      </c>
      <c r="AC22" s="3" t="str">
        <f t="shared" si="6"/>
        <v>Miller, Damon</v>
      </c>
      <c r="AD22" s="13"/>
      <c r="AE22" s="4">
        <f t="shared" si="7"/>
      </c>
      <c r="AF22" s="4">
        <f>IF(C22+F22+I22+L22+P22+S22+V22+Y22+AD22&gt;0,(ROUND(54-AVERAGE(C22,F22,I22,L22,P22,S22,V22,Y22,AD22),0)*0.8),"")</f>
        <v>8</v>
      </c>
      <c r="AG22" s="13"/>
      <c r="AH22" s="4">
        <f t="shared" si="8"/>
      </c>
      <c r="AI22" s="4">
        <f t="shared" si="9"/>
        <v>8</v>
      </c>
      <c r="AJ22" s="13"/>
      <c r="AK22" s="4">
        <f t="shared" si="10"/>
      </c>
      <c r="AL22" s="4">
        <f t="shared" si="11"/>
        <v>8</v>
      </c>
      <c r="AM22" s="13"/>
      <c r="AN22" s="4">
        <f t="shared" si="12"/>
      </c>
      <c r="AO22" s="4">
        <f t="shared" si="13"/>
        <v>8</v>
      </c>
      <c r="AQ22" s="3" t="str">
        <f t="shared" si="34"/>
        <v>Miller, Damon</v>
      </c>
      <c r="AR22" s="13"/>
      <c r="AS22" s="4">
        <f t="shared" si="35"/>
      </c>
      <c r="AT22" s="4">
        <f t="shared" si="16"/>
        <v>8</v>
      </c>
      <c r="AU22" s="13"/>
      <c r="AV22" s="4">
        <f t="shared" si="36"/>
      </c>
      <c r="AW22" s="4">
        <f t="shared" si="18"/>
        <v>8</v>
      </c>
      <c r="AX22" s="13"/>
      <c r="AY22" s="4">
        <f t="shared" si="37"/>
      </c>
      <c r="AZ22" s="4">
        <f t="shared" si="20"/>
        <v>8</v>
      </c>
      <c r="BA22" s="13"/>
      <c r="BB22" s="4">
        <f t="shared" si="38"/>
      </c>
      <c r="BC22" s="4">
        <f t="shared" si="22"/>
        <v>8</v>
      </c>
      <c r="BE22" s="3" t="str">
        <f t="shared" si="39"/>
        <v>Miller, Damon</v>
      </c>
      <c r="BF22" s="13"/>
      <c r="BG22" s="4">
        <f t="shared" si="24"/>
      </c>
      <c r="BH22" s="4">
        <f t="shared" si="25"/>
        <v>8</v>
      </c>
      <c r="BI22" s="13"/>
      <c r="BJ22" s="4">
        <f t="shared" si="26"/>
      </c>
      <c r="BK22" s="4">
        <f t="shared" si="27"/>
        <v>8</v>
      </c>
      <c r="BL22" s="13"/>
      <c r="BM22" s="4">
        <f t="shared" si="28"/>
      </c>
      <c r="BN22" s="4">
        <f t="shared" si="29"/>
        <v>8</v>
      </c>
      <c r="BO22" s="13"/>
      <c r="BP22" s="4">
        <f t="shared" si="30"/>
      </c>
      <c r="BQ22" s="4">
        <f t="shared" si="31"/>
        <v>8</v>
      </c>
      <c r="BS22" s="3" t="str">
        <f t="shared" si="40"/>
        <v>Miller, Damon</v>
      </c>
      <c r="BT22" s="2"/>
      <c r="BU22" s="25">
        <f t="shared" si="33"/>
      </c>
      <c r="BV22" s="25">
        <f t="shared" si="1"/>
        <v>8</v>
      </c>
      <c r="BW22" s="2"/>
      <c r="BX22" s="25">
        <f t="shared" si="2"/>
      </c>
      <c r="BY22" s="25">
        <f t="shared" si="3"/>
        <v>8</v>
      </c>
    </row>
    <row r="23" spans="1:77" ht="15" customHeight="1">
      <c r="A23" s="3" t="s">
        <v>75</v>
      </c>
      <c r="B23" s="2"/>
      <c r="C23" s="13"/>
      <c r="D23" s="13" t="str">
        <f>IF(C23&gt;0,C23," ")</f>
        <v> </v>
      </c>
      <c r="E23" s="4">
        <f>IF(C23&gt;0,(ROUND(54-AVERAGE(C23),0)*0.8),"")</f>
      </c>
      <c r="F23" s="13"/>
      <c r="G23" s="4">
        <f>IF(F23&gt;0,F23+E23,"")</f>
      </c>
      <c r="H23" s="4">
        <f>IF(C23+F23&gt;0,(ROUND(54-AVERAGE(C23,F23),0)*0.8),"")</f>
      </c>
      <c r="I23" s="13"/>
      <c r="J23" s="4">
        <f>IF(I23&gt;0,H23+I23,"")</f>
      </c>
      <c r="K23" s="4">
        <f>IF(C23+F23+I23&gt;0,(ROUND(54-AVERAGE(C23,F23,I23),0)*0.8),"")</f>
      </c>
      <c r="L23" s="13"/>
      <c r="M23" s="4">
        <f>IF(L23&gt;0,K23+L23,"")</f>
      </c>
      <c r="N23" s="4">
        <f>IF(C23+F23+I23+L23&gt;0,(ROUND(54-AVERAGE(C23,F23,I23,L23),0)*0.8),"")</f>
      </c>
      <c r="O23" s="3" t="str">
        <f>A23</f>
        <v>Moreland, Nick</v>
      </c>
      <c r="P23" s="13"/>
      <c r="Q23" s="4">
        <f>IF(P23&gt;0,P23+N23,"")</f>
      </c>
      <c r="R23" s="4">
        <f>IF(C23+F23+I23+L23+P23&gt;0,(ROUND(54-AVERAGE(C23,F23,I23,L23,P23),0)*0.8),"")</f>
      </c>
      <c r="S23" s="13"/>
      <c r="T23" s="4">
        <f>IF(S23&gt;0,R23+S23,"")</f>
      </c>
      <c r="U23" s="4">
        <f>IF(C23+F23+I23+L23+P23+S23&gt;0,(ROUND(54-AVERAGE(C23,F23,I23,L23,P23,S23),0)*0.8),"")</f>
      </c>
      <c r="V23" s="13"/>
      <c r="W23" s="4">
        <f>IF(V23&gt;0,V23+U23,"")</f>
      </c>
      <c r="X23" s="4">
        <f>IF(C23+F23+I23+L23+P23+S23+V23&gt;0,(ROUND(54-AVERAGE(C23,F23,I23,L23,P23,S23,V23),0)*0.8),"")</f>
      </c>
      <c r="Y23" s="13"/>
      <c r="Z23" s="4">
        <f>IF(Y23&gt;0,X23+Y23,"")</f>
      </c>
      <c r="AA23" s="4">
        <f>IF(C23+F23+I23+L23+P23+S23+V23+Y23&gt;0,(ROUND(54-AVERAGE(C23,F23,I23,L23,P23,S23,V23,Y23),0)*0.8),"")</f>
      </c>
      <c r="AC23" s="3" t="str">
        <f>A23</f>
        <v>Moreland, Nick</v>
      </c>
      <c r="AD23" s="13"/>
      <c r="AE23" s="4">
        <f>IF(AD23&gt;0,AA23+AD23,"")</f>
      </c>
      <c r="AF23" s="4">
        <f>IF(C23+F23+I23+L23+P23+S23+V23+Y23+AD23&gt;0,(ROUND(54-AVERAGE(C23,F23,I23,L23,P23,S23,V23,Y23,AD23),0)*0.8),"")</f>
      </c>
      <c r="AG23" s="13"/>
      <c r="AH23" s="4">
        <f>IF(AG23&gt;0,AF23+AG23,"")</f>
      </c>
      <c r="AI23" s="4">
        <f>IF(C23+F23+I23+L23+P23+S23+V23+Y23+AD23+AG23&gt;0,(ROUND(54-AVERAGE(C23,F23,I23,L23,P23,S23,V23,Y23,AD23,AG23),0)*0.8),"")</f>
      </c>
      <c r="AJ23" s="13"/>
      <c r="AK23" s="4">
        <f>IF(AJ23&gt;0,AI23+AJ23,"")</f>
      </c>
      <c r="AL23" s="4">
        <f>IF(C23+F23+I23+L23+P23+S23+V23+Y23+AD23+AG23+AJ23&gt;0,(ROUND(54-AVERAGE(C23,F23,I23,L23,P23,S23,V23,Y23,AD23,AG23,AJ23),0)*0.8),"")</f>
      </c>
      <c r="AM23" s="13"/>
      <c r="AN23" s="4">
        <f>IF(AM23&gt;0,AL23+AM23,"")</f>
      </c>
      <c r="AO23" s="4">
        <f>IF(C23+F23+I23+L23+P23+S23+V23+Y23+AD23+AG23+AJ23+AM23&gt;0,(ROUND(54-AVERAGE(C23,F23,I23,L23,P23,S23,V23,Y23,AD23,AG23,AJ23,AM23),0)*0.8),"")</f>
      </c>
      <c r="AQ23" s="3" t="str">
        <f>O23</f>
        <v>Moreland, Nick</v>
      </c>
      <c r="AR23" s="13"/>
      <c r="AS23" s="4">
        <f>IF(AR23&gt;0,AO23+AR23,"")</f>
      </c>
      <c r="AT23" s="4">
        <f>IF(C23+F23+I23+L23+P23+S23+V23+Y23+AD23+AG23+AJ23+AM23+AR23&gt;0,(ROUND(54-AVERAGE(C23,F23,I23,L23,P23,S23,V23,Y23,AD23,AG23,AJ23,AM23,AR23),0)*0.8),"")</f>
      </c>
      <c r="AU23" s="13"/>
      <c r="AV23" s="4">
        <f>IF(AU23&gt;0,AT23+AU23,"")</f>
      </c>
      <c r="AW23" s="4">
        <f>IF(C23+F23+I23+L23+P23+S23+V23+Y23+AD23+AG23+AJ23+AM23+AR23+AU23&gt;0,(ROUND(54-AVERAGE(C23,F23,I23,L23,P23,S23,V23,Y23,AD23,AG23,AJ23,AM23,AR23,AU23),0)*0.8),"")</f>
      </c>
      <c r="AX23" s="13"/>
      <c r="AY23" s="4">
        <f>IF(AX23&gt;0,AW23+AX23,"")</f>
      </c>
      <c r="AZ23" s="4">
        <f>IF(C23+F23+I23+L23+P23+S23+V23+Y23+AD23+AG23+AJ23+AM23+AR23+AU23+AX23&gt;0,(ROUND(54-AVERAGE(C23,F23,I23,L23,P23,S23,V23,Y23,AD23,AG23,AJ23,AM23,AR23,AU23,AX23),0)*0.8),"")</f>
      </c>
      <c r="BA23" s="13"/>
      <c r="BB23" s="4">
        <f>IF(BA23&gt;0,AZ23+BA23,"")</f>
      </c>
      <c r="BC23" s="4">
        <f>IF(C23+F23+I23+L23+P23+S23+V23+Y23+AD23+AG23+AJ23+AM23+AR23+AU23+AX23+BA23&gt;0,(ROUND(54-AVERAGE(C23,F23,I23,L23,P23,S23,V23,Y23,AD23,AG23,AJ23,AM23,AR23,AU23,AX23,BA23),0)*0.8),"")</f>
      </c>
      <c r="BE23" s="3" t="str">
        <f>AC23</f>
        <v>Moreland, Nick</v>
      </c>
      <c r="BF23" s="13"/>
      <c r="BG23" s="4">
        <f>IF(BF23&gt;0,BC23+BF23,"")</f>
      </c>
      <c r="BH23" s="4">
        <f>IF(C23+F23+I23+L23+P23+S23+V23+Y23+AD23+AG23+AJ23+AM23+AR23+AU23+AX23+BA23+BF23&gt;0,(ROUND(54-AVERAGE(C23,F23,I23,L23,P23,S23,V23,Y23,AD23,AG23,AJ23,AM23,AR23,AU23,AX23,BA23,BF23),0)*0.8),"")</f>
      </c>
      <c r="BI23" s="13"/>
      <c r="BJ23" s="4">
        <f>IF(BI23&gt;0,BH23+BI23,"")</f>
      </c>
      <c r="BK23" s="4">
        <f>IF(C23+F23+I23+L23+P23+S23+V23+Y23+AD23+AG23+AJ23+AM23+AR23+AU23+AX23+BA23+BF23+BI23&gt;0,(ROUND(54-AVERAGE(C23,F23,I23,L23,P23,S23,V23,Y23,AD23,AG23,AJ23,AM23,AR23,AU23,AX23,BA23,BF23,BI23),0)*0.8),"")</f>
      </c>
      <c r="BL23" s="13"/>
      <c r="BM23" s="4">
        <f>IF(BL23&gt;0,BK23+BL23,"")</f>
      </c>
      <c r="BN23" s="4">
        <f>IF(C23+F23+I23+L23+P23+S23+V23+Y23+AD23+AG23+AJ23+AM23+AR23+AU23+AX23+BA23+BF23+BI23+BL23&gt;0,(ROUND(54-AVERAGE(C23,F23,I23,L23,P23,S23,V23,Y23,AD23,AG23,AJ23,AM23,AR23,AU23,AX23,BA23,BF23,BI23,BL23),0)*0.8),"")</f>
      </c>
      <c r="BO23" s="13"/>
      <c r="BP23" s="4">
        <f>IF(BO23&gt;0,BN23+BO23,"")</f>
      </c>
      <c r="BQ23" s="4">
        <f>IF(C23+F23+I23+L23+P23+S23+V23+Y23+AD23+AG23+AJ23+AM23+AR23+AU23+AX23+BA23+BF23+BI23+BL23+BO23&gt;0,(ROUND(54-AVERAGE(C23,F23,I23,L23,P23,S23,V23,Y23,AD23,AG23,AJ23,AM23,AR23,AU23,AX23,BA23,BF23,BI23,BL23,BO23),0)*0.8),"")</f>
      </c>
      <c r="BS23" s="3" t="str">
        <f>AQ23</f>
        <v>Moreland, Nick</v>
      </c>
      <c r="BT23" s="2">
        <v>55</v>
      </c>
      <c r="BU23" s="25" t="e">
        <f>IF(BT23&gt;0,BQ23+BT23,"")</f>
        <v>#VALUE!</v>
      </c>
      <c r="BV23" s="25">
        <f>IF(C23+F23+I23+L23+P23+S23+V23+Y23+AD23+AG23+AJ23+AM23+AR23+AU23+AX23+BA23+BF23+BI23+BL23+BO23+BT23&gt;0,(ROUND(54-AVERAGE(C23,F23,I23,L23,P23,S23,V23,Y23,AD23,AG23,AJ23,AM23,AR23,AU23,AX23,BA23,BF23,BI23,BL23,BO23,BT23),0)*0.8),"")</f>
        <v>-0.8</v>
      </c>
      <c r="BW23" s="2"/>
      <c r="BX23" s="25">
        <f t="shared" si="2"/>
      </c>
      <c r="BY23" s="25">
        <f t="shared" si="3"/>
        <v>-0.8</v>
      </c>
    </row>
    <row r="24" spans="1:77" ht="15" customHeight="1">
      <c r="A24" s="3" t="s">
        <v>58</v>
      </c>
      <c r="B24" s="2"/>
      <c r="C24" s="13"/>
      <c r="D24" s="13" t="str">
        <f>IF(C24&gt;0,C24," ")</f>
        <v> </v>
      </c>
      <c r="E24" s="4">
        <f>IF(C24&gt;0,(ROUND(54-AVERAGE(C24),0)*0.8),"")</f>
      </c>
      <c r="F24" s="13">
        <v>50</v>
      </c>
      <c r="G24" s="4" t="e">
        <f>IF(F24&gt;0,F24+E24,"")</f>
        <v>#VALUE!</v>
      </c>
      <c r="H24" s="4">
        <f>IF(C24+F24&gt;0,(ROUND(54-AVERAGE(C24,F24),0)*0.8),"")</f>
        <v>3.2</v>
      </c>
      <c r="I24" s="13"/>
      <c r="J24" s="4">
        <f>IF(I24&gt;0,H24+I24,"")</f>
      </c>
      <c r="K24" s="4">
        <f>IF(C24+F24+I24&gt;0,(ROUND(54-AVERAGE(C24,F24,I24),0)*0.8),"")</f>
        <v>3.2</v>
      </c>
      <c r="L24" s="13"/>
      <c r="M24" s="4">
        <f>IF(L24&gt;0,K24+L24,"")</f>
      </c>
      <c r="N24" s="4">
        <f>IF(C24+F24+I24+L24&gt;0,(ROUND(54-AVERAGE(C24,F24,I24,L24),0)*0.8),"")</f>
        <v>3.2</v>
      </c>
      <c r="O24" s="3" t="str">
        <f>A24</f>
        <v>Motley, Darell</v>
      </c>
      <c r="P24" s="13"/>
      <c r="Q24" s="4">
        <f>IF(P24&gt;0,P24+N24,"")</f>
      </c>
      <c r="R24" s="4">
        <f>IF(C24+F24+I24+L24+P24&gt;0,(ROUND(54-AVERAGE(C24,F24,I24,L24,P24),0)*0.8),"")</f>
        <v>3.2</v>
      </c>
      <c r="S24" s="13"/>
      <c r="T24" s="4">
        <f>IF(S24&gt;0,R24+S24,"")</f>
      </c>
      <c r="U24" s="4">
        <f>IF(C24+F24+I24+L24+P24+S24&gt;0,(ROUND(54-AVERAGE(C24,F24,I24,L24,P24,S24),0)*0.8),"")</f>
        <v>3.2</v>
      </c>
      <c r="V24" s="13"/>
      <c r="W24" s="4">
        <f>IF(V24&gt;0,V24+U24,"")</f>
      </c>
      <c r="X24" s="4">
        <f>IF(C24+F24+I24+L24+P24+S24+V24&gt;0,(ROUND(54-AVERAGE(C24,F24,I24,L24,P24,S24,V24),0)*0.8),"")</f>
        <v>3.2</v>
      </c>
      <c r="Y24" s="13"/>
      <c r="Z24" s="4">
        <f>IF(Y24&gt;0,X24+Y24,"")</f>
      </c>
      <c r="AA24" s="4">
        <f>IF(C24+F24+I24+L24+P24+S24+V24+Y24&gt;0,(ROUND(54-AVERAGE(C24,F24,I24,L24,P24,S24,V24,Y24),0)*0.8),"")</f>
        <v>3.2</v>
      </c>
      <c r="AC24" s="3" t="str">
        <f>A24</f>
        <v>Motley, Darell</v>
      </c>
      <c r="AD24" s="13"/>
      <c r="AE24" s="4">
        <f>IF(AD24&gt;0,AA24+AD24,"")</f>
      </c>
      <c r="AF24" s="4">
        <f>IF(C24+F24+I24+L24+P24+S24+V24+Y24+AD24&gt;0,(ROUND(54-AVERAGE(C24,F24,I24,L24,P24,S24,V24,Y24,AD24),0)*0.8),"")</f>
        <v>3.2</v>
      </c>
      <c r="AG24" s="13"/>
      <c r="AH24" s="4">
        <f>IF(AG24&gt;0,AF24+AG24,"")</f>
      </c>
      <c r="AI24" s="4">
        <f>IF(C24+F24+I24+L24+P24+S24+V24+Y24+AD24+AG24&gt;0,(ROUND(54-AVERAGE(C24,F24,I24,L24,P24,S24,V24,Y24,AD24,AG24),0)*0.8),"")</f>
        <v>3.2</v>
      </c>
      <c r="AJ24" s="13"/>
      <c r="AK24" s="4">
        <f>IF(AJ24&gt;0,AI24+AJ24,"")</f>
      </c>
      <c r="AL24" s="4">
        <f>IF(C24+F24+I24+L24+P24+S24+V24+Y24+AD24+AG24+AJ24&gt;0,(ROUND(54-AVERAGE(C24,F24,I24,L24,P24,S24,V24,Y24,AD24,AG24,AJ24),0)*0.8),"")</f>
        <v>3.2</v>
      </c>
      <c r="AM24" s="13"/>
      <c r="AN24" s="4">
        <f>IF(AM24&gt;0,AL24+AM24,"")</f>
      </c>
      <c r="AO24" s="4">
        <f>IF(C24+F24+I24+L24+P24+S24+V24+Y24+AD24+AG24+AJ24+AM24&gt;0,(ROUND(54-AVERAGE(C24,F24,I24,L24,P24,S24,V24,Y24,AD24,AG24,AJ24,AM24),0)*0.8),"")</f>
        <v>3.2</v>
      </c>
      <c r="AQ24" s="3" t="str">
        <f>O24</f>
        <v>Motley, Darell</v>
      </c>
      <c r="AR24" s="13"/>
      <c r="AS24" s="4">
        <f>IF(AR24&gt;0,AO24+AR24,"")</f>
      </c>
      <c r="AT24" s="4">
        <f>IF(C24+F24+I24+L24+P24+S24+V24+Y24+AD24+AG24+AJ24+AM24+AR24&gt;0,(ROUND(54-AVERAGE(C24,F24,I24,L24,P24,S24,V24,Y24,AD24,AG24,AJ24,AM24,AR24),0)*0.8),"")</f>
        <v>3.2</v>
      </c>
      <c r="AU24" s="13"/>
      <c r="AV24" s="4">
        <f>IF(AU24&gt;0,AT24+AU24,"")</f>
      </c>
      <c r="AW24" s="4">
        <f>IF(C24+F24+I24+L24+P24+S24+V24+Y24+AD24+AG24+AJ24+AM24+AR24+AU24&gt;0,(ROUND(54-AVERAGE(C24,F24,I24,L24,P24,S24,V24,Y24,AD24,AG24,AJ24,AM24,AR24,AU24),0)*0.8),"")</f>
        <v>3.2</v>
      </c>
      <c r="AX24" s="13"/>
      <c r="AY24" s="4">
        <f>IF(AX24&gt;0,AW24+AX24,"")</f>
      </c>
      <c r="AZ24" s="4">
        <f>IF(C24+F24+I24+L24+P24+S24+V24+Y24+AD24+AG24+AJ24+AM24+AR24+AU24+AX24&gt;0,(ROUND(54-AVERAGE(C24,F24,I24,L24,P24,S24,V24,Y24,AD24,AG24,AJ24,AM24,AR24,AU24,AX24),0)*0.8),"")</f>
        <v>3.2</v>
      </c>
      <c r="BA24" s="13"/>
      <c r="BB24" s="4">
        <f>IF(BA24&gt;0,AZ24+BA24,"")</f>
      </c>
      <c r="BC24" s="4">
        <f>IF(C24+F24+I24+L24+P24+S24+V24+Y24+AD24+AG24+AJ24+AM24+AR24+AU24+AX24+BA24&gt;0,(ROUND(54-AVERAGE(C24,F24,I24,L24,P24,S24,V24,Y24,AD24,AG24,AJ24,AM24,AR24,AU24,AX24,BA24),0)*0.8),"")</f>
        <v>3.2</v>
      </c>
      <c r="BE24" s="3" t="str">
        <f>AC24</f>
        <v>Motley, Darell</v>
      </c>
      <c r="BF24" s="13"/>
      <c r="BG24" s="4">
        <f>IF(BF24&gt;0,BC24+BF24,"")</f>
      </c>
      <c r="BH24" s="4">
        <f>IF(C24+F24+I24+L24+P24+S24+V24+Y24+AD24+AG24+AJ24+AM24+AR24+AU24+AX24+BA24+BF24&gt;0,(ROUND(54-AVERAGE(C24,F24,I24,L24,P24,S24,V24,Y24,AD24,AG24,AJ24,AM24,AR24,AU24,AX24,BA24,BF24),0)*0.8),"")</f>
        <v>3.2</v>
      </c>
      <c r="BI24" s="13"/>
      <c r="BJ24" s="4">
        <f>IF(BI24&gt;0,BH24+BI24,"")</f>
      </c>
      <c r="BK24" s="4">
        <f>IF(C24+F24+I24+L24+P24+S24+V24+Y24+AD24+AG24+AJ24+AM24+AR24+AU24+AX24+BA24+BF24+BI24&gt;0,(ROUND(54-AVERAGE(C24,F24,I24,L24,P24,S24,V24,Y24,AD24,AG24,AJ24,AM24,AR24,AU24,AX24,BA24,BF24,BI24),0)*0.8),"")</f>
        <v>3.2</v>
      </c>
      <c r="BL24" s="13"/>
      <c r="BM24" s="4">
        <f>IF(BL24&gt;0,BK24+BL24,"")</f>
      </c>
      <c r="BN24" s="4">
        <f>IF(C24+F24+I24+L24+P24+S24+V24+Y24+AD24+AG24+AJ24+AM24+AR24+AU24+AX24+BA24+BF24+BI24+BL24&gt;0,(ROUND(54-AVERAGE(C24,F24,I24,L24,P24,S24,V24,Y24,AD24,AG24,AJ24,AM24,AR24,AU24,AX24,BA24,BF24,BI24,BL24),0)*0.8),"")</f>
        <v>3.2</v>
      </c>
      <c r="BO24" s="13"/>
      <c r="BP24" s="4">
        <f>IF(BO24&gt;0,BN24+BO24,"")</f>
      </c>
      <c r="BQ24" s="4">
        <f>IF(C24+F24+I24+L24+P24+S24+V24+Y24+AD24+AG24+AJ24+AM24+AR24+AU24+AX24+BA24+BF24+BI24+BL24+BO24&gt;0,(ROUND(54-AVERAGE(C24,F24,I24,L24,P24,S24,V24,Y24,AD24,AG24,AJ24,AM24,AR24,AU24,AX24,BA24,BF24,BI24,BL24,BO24),0)*0.8),"")</f>
        <v>3.2</v>
      </c>
      <c r="BS24" s="3" t="str">
        <f>AQ24</f>
        <v>Motley, Darell</v>
      </c>
      <c r="BT24" s="2"/>
      <c r="BU24" s="25">
        <f t="shared" si="33"/>
      </c>
      <c r="BV24" s="25">
        <f t="shared" si="1"/>
        <v>3.2</v>
      </c>
      <c r="BW24" s="2"/>
      <c r="BX24" s="25">
        <f t="shared" si="2"/>
      </c>
      <c r="BY24" s="25">
        <f t="shared" si="3"/>
        <v>3.2</v>
      </c>
    </row>
    <row r="25" spans="1:77" ht="15" customHeight="1">
      <c r="A25" s="3" t="s">
        <v>70</v>
      </c>
      <c r="B25" s="2"/>
      <c r="C25" s="13"/>
      <c r="D25" s="13" t="str">
        <f>IF(C25&gt;0,C25," ")</f>
        <v> </v>
      </c>
      <c r="E25" s="4">
        <f>IF(C25&gt;0,(ROUND(54-AVERAGE(C25),0)*0.8),"")</f>
      </c>
      <c r="F25" s="13"/>
      <c r="G25" s="4">
        <f>IF(F25&gt;0,F25+E25,"")</f>
      </c>
      <c r="H25" s="4">
        <f>IF(C25+F25&gt;0,(ROUND(54-AVERAGE(C25,F25),0)*0.8),"")</f>
      </c>
      <c r="I25" s="13"/>
      <c r="J25" s="4">
        <f>IF(I25&gt;0,H25+I25,"")</f>
      </c>
      <c r="K25" s="4">
        <f>IF(C25+F25+I25&gt;0,(ROUND(54-AVERAGE(C25,F25,I25),0)*0.8),"")</f>
      </c>
      <c r="L25" s="13"/>
      <c r="M25" s="4">
        <f>IF(L25&gt;0,K25+L25,"")</f>
      </c>
      <c r="N25" s="4">
        <f>IF(C25+F25+I25+L25&gt;0,(ROUND(54-AVERAGE(C25,F25,I25,L25),0)*0.8),"")</f>
      </c>
      <c r="O25" s="3" t="str">
        <f>A25</f>
        <v>Myers, Scot</v>
      </c>
      <c r="P25" s="13"/>
      <c r="Q25" s="4">
        <f>IF(P25&gt;0,P25+N25,"")</f>
      </c>
      <c r="R25" s="4">
        <f>IF(C25+F25+I25+L25+P25&gt;0,(ROUND(54-AVERAGE(C25,F25,I25,L25,P25),0)*0.8),"")</f>
      </c>
      <c r="S25" s="13"/>
      <c r="T25" s="4">
        <f>IF(S25&gt;0,R25+S25,"")</f>
      </c>
      <c r="U25" s="4">
        <f>IF(C25+F25+I25+L25+P25+S25&gt;0,(ROUND(54-AVERAGE(C25,F25,I25,L25,P25,S25),0)*0.8),"")</f>
      </c>
      <c r="V25" s="13"/>
      <c r="W25" s="4">
        <f>IF(V25&gt;0,V25+U25,"")</f>
      </c>
      <c r="X25" s="4">
        <f>IF(C25+F25+I25+L25+P25+S25+V25&gt;0,(ROUND(54-AVERAGE(C25,F25,I25,L25,P25,S25,V25),0)*0.8),"")</f>
      </c>
      <c r="Y25" s="13"/>
      <c r="Z25" s="4">
        <f>IF(Y25&gt;0,X25+Y25,"")</f>
      </c>
      <c r="AA25" s="4">
        <f>IF(C25+F25+I25+L25+P25+S25+V25+Y25&gt;0,(ROUND(54-AVERAGE(C25,F25,I25,L25,P25,S25,V25,Y25),0)*0.8),"")</f>
      </c>
      <c r="AC25" s="3" t="str">
        <f>A25</f>
        <v>Myers, Scot</v>
      </c>
      <c r="AD25" s="13"/>
      <c r="AE25" s="4">
        <f>IF(AD25&gt;0,AA25+AD25,"")</f>
      </c>
      <c r="AF25" s="4">
        <f>IF(C25+F25+I25+L25+P25+S25+V25+Y25+AD25&gt;0,(ROUND(54-AVERAGE(C25,F25,I25,L25,P25,S25,V25,Y25,AD25),0)*0.8),"")</f>
      </c>
      <c r="AG25" s="13"/>
      <c r="AH25" s="4">
        <f>IF(AG25&gt;0,AF25+AG25,"")</f>
      </c>
      <c r="AI25" s="4">
        <f>IF(C25+F25+I25+L25+P25+S25+V25+Y25+AD25+AG25&gt;0,(ROUND(54-AVERAGE(C25,F25,I25,L25,P25,S25,V25,Y25,AD25,AG25),0)*0.8),"")</f>
      </c>
      <c r="AJ25" s="13"/>
      <c r="AK25" s="4">
        <f>IF(AJ25&gt;0,AI25+AJ25,"")</f>
      </c>
      <c r="AL25" s="4">
        <f>IF(C25+F25+I25+L25+P25+S25+V25+Y25+AD25+AG25+AJ25&gt;0,(ROUND(54-AVERAGE(C25,F25,I25,L25,P25,S25,V25,Y25,AD25,AG25,AJ25),0)*0.8),"")</f>
      </c>
      <c r="AM25" s="13"/>
      <c r="AN25" s="4">
        <f>IF(AM25&gt;0,AL25+AM25,"")</f>
      </c>
      <c r="AO25" s="4">
        <f>IF(C25+F25+I25+L25+P25+S25+V25+Y25+AD25+AG25+AJ25+AM25&gt;0,(ROUND(54-AVERAGE(C25,F25,I25,L25,P25,S25,V25,Y25,AD25,AG25,AJ25,AM25),0)*0.8),"")</f>
      </c>
      <c r="AQ25" s="3" t="str">
        <f>O25</f>
        <v>Myers, Scot</v>
      </c>
      <c r="AR25" s="13"/>
      <c r="AS25" s="4">
        <f>IF(AR25&gt;0,AO25+AR25,"")</f>
      </c>
      <c r="AT25" s="4">
        <f>IF(C25+F25+I25+L25+P25+S25+V25+Y25+AD25+AG25+AJ25+AM25+AR25&gt;0,(ROUND(54-AVERAGE(C25,F25,I25,L25,P25,S25,V25,Y25,AD25,AG25,AJ25,AM25,AR25),0)*0.8),"")</f>
      </c>
      <c r="AU25" s="13"/>
      <c r="AV25" s="4">
        <f>IF(AU25&gt;0,AT25+AU25,"")</f>
      </c>
      <c r="AW25" s="4">
        <f>IF(C25+F25+I25+L25+P25+S25+V25+Y25+AD25+AG25+AJ25+AM25+AR25+AU25&gt;0,(ROUND(54-AVERAGE(C25,F25,I25,L25,P25,S25,V25,Y25,AD25,AG25,AJ25,AM25,AR25,AU25),0)*0.8),"")</f>
      </c>
      <c r="AX25" s="13"/>
      <c r="AY25" s="4">
        <f>IF(AX25&gt;0,AW25+AX25,"")</f>
      </c>
      <c r="AZ25" s="4">
        <f>IF(C25+F25+I25+L25+P25+S25+V25+Y25+AD25+AG25+AJ25+AM25+AR25+AU25+AX25&gt;0,(ROUND(54-AVERAGE(C25,F25,I25,L25,P25,S25,V25,Y25,AD25,AG25,AJ25,AM25,AR25,AU25,AX25),0)*0.8),"")</f>
      </c>
      <c r="BA25" s="13"/>
      <c r="BB25" s="4">
        <f>IF(BA25&gt;0,AZ25+BA25,"")</f>
      </c>
      <c r="BC25" s="4">
        <f>IF(C25+F25+I25+L25+P25+S25+V25+Y25+AD25+AG25+AJ25+AM25+AR25+AU25+AX25+BA25&gt;0,(ROUND(54-AVERAGE(C25,F25,I25,L25,P25,S25,V25,Y25,AD25,AG25,AJ25,AM25,AR25,AU25,AX25,BA25),0)*0.8),"")</f>
      </c>
      <c r="BE25" s="3" t="str">
        <f>AC25</f>
        <v>Myers, Scot</v>
      </c>
      <c r="BF25" s="13"/>
      <c r="BG25" s="4">
        <f>IF(BF25&gt;0,BC25+BF25,"")</f>
      </c>
      <c r="BH25" s="4">
        <f>IF(C25+F25+I25+L25+P25+S25+V25+Y25+AD25+AG25+AJ25+AM25+AR25+AU25+AX25+BA25+BF25&gt;0,(ROUND(54-AVERAGE(C25,F25,I25,L25,P25,S25,V25,Y25,AD25,AG25,AJ25,AM25,AR25,AU25,AX25,BA25,BF25),0)*0.8),"")</f>
      </c>
      <c r="BI25" s="13"/>
      <c r="BJ25" s="4">
        <f>IF(BI25&gt;0,BH25+BI25,"")</f>
      </c>
      <c r="BK25" s="4">
        <f>IF(C25+F25+I25+L25+P25+S25+V25+Y25+AD25+AG25+AJ25+AM25+AR25+AU25+AX25+BA25+BF25+BI25&gt;0,(ROUND(54-AVERAGE(C25,F25,I25,L25,P25,S25,V25,Y25,AD25,AG25,AJ25,AM25,AR25,AU25,AX25,BA25,BF25,BI25),0)*0.8),"")</f>
      </c>
      <c r="BL25" s="13">
        <v>44</v>
      </c>
      <c r="BM25" s="4" t="e">
        <f>IF(BL25&gt;0,BK25+BL25,"")</f>
        <v>#VALUE!</v>
      </c>
      <c r="BN25" s="4">
        <f>IF(C25+F25+I25+L25+P25+S25+V25+Y25+AD25+AG25+AJ25+AM25+AR25+AU25+AX25+BA25+BF25+BI25+BL25&gt;0,(ROUND(54-AVERAGE(C25,F25,I25,L25,P25,S25,V25,Y25,AD25,AG25,AJ25,AM25,AR25,AU25,AX25,BA25,BF25,BI25,BL25),0)*0.8),"")</f>
        <v>8</v>
      </c>
      <c r="BO25" s="13">
        <v>46</v>
      </c>
      <c r="BP25" s="4">
        <f>IF(BO25&gt;0,BN25+BO25,"")</f>
        <v>54</v>
      </c>
      <c r="BQ25" s="4">
        <f>IF(C25+F25+I25+L25+P25+S25+V25+Y25+AD25+AG25+AJ25+AM25+AR25+AU25+AX25+BA25+BF25+BI25+BL25+BO25&gt;0,(ROUND(54-AVERAGE(C25,F25,I25,L25,P25,S25,V25,Y25,AD25,AG25,AJ25,AM25,AR25,AU25,AX25,BA25,BF25,BI25,BL25,BO25),0)*0.8),"")</f>
        <v>7.2</v>
      </c>
      <c r="BS25" s="3" t="str">
        <f>AQ25</f>
        <v>Myers, Scot</v>
      </c>
      <c r="BT25" s="2">
        <v>46</v>
      </c>
      <c r="BU25" s="25">
        <f t="shared" si="33"/>
        <v>53.2</v>
      </c>
      <c r="BV25" s="25">
        <f t="shared" si="1"/>
        <v>7.2</v>
      </c>
      <c r="BW25" s="2">
        <v>44</v>
      </c>
      <c r="BX25" s="25">
        <f t="shared" si="2"/>
        <v>51.2</v>
      </c>
      <c r="BY25" s="25">
        <f t="shared" si="3"/>
        <v>7.2</v>
      </c>
    </row>
    <row r="26" spans="1:77" ht="15" customHeight="1">
      <c r="A26" s="3" t="s">
        <v>48</v>
      </c>
      <c r="B26" s="2" t="s">
        <v>4</v>
      </c>
      <c r="C26" s="13">
        <v>55</v>
      </c>
      <c r="D26" s="13">
        <f>IF(C26&gt;0,C26," ")</f>
        <v>55</v>
      </c>
      <c r="E26" s="4">
        <f>IF(C26&gt;0,(ROUND(54-AVERAGE(C26),0)*0.8),"")</f>
        <v>-0.8</v>
      </c>
      <c r="F26" s="13"/>
      <c r="G26" s="4">
        <f>IF(F26&gt;0,F26+E26,"")</f>
      </c>
      <c r="H26" s="4">
        <f>IF(C26+F26&gt;0,(ROUND(54-AVERAGE(C26,F26),0)*0.8),"")</f>
        <v>-0.8</v>
      </c>
      <c r="I26" s="13">
        <v>55</v>
      </c>
      <c r="J26" s="4">
        <f>IF(I26&gt;0,H26+I26,"")</f>
        <v>54.2</v>
      </c>
      <c r="K26" s="4">
        <f>IF(C26+F26+I26&gt;0,(ROUND(54-AVERAGE(C26,F26,I26),0)*0.8),"")</f>
        <v>-0.8</v>
      </c>
      <c r="L26" s="13"/>
      <c r="M26" s="4">
        <f>IF(L26&gt;0,K26+L26,"")</f>
      </c>
      <c r="N26" s="4">
        <f>IF(C26+F26+I26+L26&gt;0,(ROUND(54-AVERAGE(C26,F26,I26,L26),0)*0.8),"")</f>
        <v>-0.8</v>
      </c>
      <c r="O26" s="3" t="str">
        <f t="shared" si="0"/>
        <v>Raisor, Darryl</v>
      </c>
      <c r="P26" s="13">
        <v>55</v>
      </c>
      <c r="Q26" s="4">
        <f>IF(P26&gt;0,P26+N26,"")</f>
        <v>54.2</v>
      </c>
      <c r="R26" s="4">
        <f>IF(C26+F26+I26+L26+P26&gt;0,(ROUND(54-AVERAGE(C26,F26,I26,L26,P26),0)*0.8),"")</f>
        <v>-0.8</v>
      </c>
      <c r="S26" s="13">
        <v>59</v>
      </c>
      <c r="T26" s="22">
        <f>IF(S26&gt;0,R26+S26,"")</f>
        <v>58.2</v>
      </c>
      <c r="U26" s="4">
        <f>IF(C26+F26+I26+L26+P26+S26&gt;0,(ROUND(54-AVERAGE(C26,F26,I26,L26,P26,S26),0)*0.8),"")</f>
        <v>-1.6</v>
      </c>
      <c r="V26" s="13"/>
      <c r="W26" s="4">
        <f t="shared" si="4"/>
      </c>
      <c r="X26" s="4">
        <f t="shared" si="5"/>
        <v>-1.6</v>
      </c>
      <c r="Y26" s="13"/>
      <c r="Z26" s="4">
        <f>IF(Y26&gt;0,X26+Y26,"")</f>
      </c>
      <c r="AA26" s="4">
        <f>IF(C26+F26+I26+L26+P26+S26+V26+Y26&gt;0,(ROUND(54-AVERAGE(C26,F26,I26,L26,P26,S26,V26,Y26),0)*0.8),"")</f>
        <v>-1.6</v>
      </c>
      <c r="AC26" s="3" t="str">
        <f t="shared" si="6"/>
        <v>Raisor, Darryl</v>
      </c>
      <c r="AD26" s="13"/>
      <c r="AE26" s="4">
        <f t="shared" si="7"/>
      </c>
      <c r="AF26" s="4">
        <f>IF(C26+F26+I26+L26+P26+S26+V26+Y26+AD26&gt;0,(ROUND(54-AVERAGE(C26,F26,I26,L26,P26,S26,V26,Y26,AD26),0)*0.8),"")</f>
        <v>-1.6</v>
      </c>
      <c r="AG26" s="13"/>
      <c r="AH26" s="4">
        <f t="shared" si="8"/>
      </c>
      <c r="AI26" s="4">
        <f t="shared" si="9"/>
        <v>-1.6</v>
      </c>
      <c r="AJ26" s="13"/>
      <c r="AK26" s="4">
        <f t="shared" si="10"/>
      </c>
      <c r="AL26" s="4">
        <f t="shared" si="11"/>
        <v>-1.6</v>
      </c>
      <c r="AM26" s="13">
        <v>58</v>
      </c>
      <c r="AN26" s="4">
        <f t="shared" si="12"/>
        <v>56.4</v>
      </c>
      <c r="AO26" s="4">
        <f t="shared" si="13"/>
        <v>-1.6</v>
      </c>
      <c r="AQ26" s="3" t="str">
        <f t="shared" si="34"/>
        <v>Raisor, Darryl</v>
      </c>
      <c r="AR26" s="13">
        <v>56</v>
      </c>
      <c r="AS26" s="20">
        <f t="shared" si="35"/>
        <v>54.4</v>
      </c>
      <c r="AT26" s="4">
        <f t="shared" si="16"/>
        <v>-1.6</v>
      </c>
      <c r="AU26" s="13">
        <v>58</v>
      </c>
      <c r="AV26" s="4">
        <f t="shared" si="36"/>
        <v>56.4</v>
      </c>
      <c r="AW26" s="4">
        <f t="shared" si="18"/>
        <v>-2.4000000000000004</v>
      </c>
      <c r="AX26" s="13"/>
      <c r="AY26" s="4">
        <f t="shared" si="37"/>
      </c>
      <c r="AZ26" s="4">
        <f t="shared" si="20"/>
        <v>-2.4000000000000004</v>
      </c>
      <c r="BA26" s="13">
        <v>55</v>
      </c>
      <c r="BB26" s="4">
        <f t="shared" si="38"/>
        <v>52.6</v>
      </c>
      <c r="BC26" s="4">
        <f t="shared" si="22"/>
        <v>-1.6</v>
      </c>
      <c r="BE26" s="3" t="str">
        <f t="shared" si="39"/>
        <v>Raisor, Darryl</v>
      </c>
      <c r="BF26" s="13"/>
      <c r="BG26" s="4">
        <f t="shared" si="24"/>
      </c>
      <c r="BH26" s="4">
        <f t="shared" si="25"/>
        <v>-1.6</v>
      </c>
      <c r="BI26" s="13">
        <v>58</v>
      </c>
      <c r="BJ26" s="4">
        <f t="shared" si="26"/>
        <v>56.4</v>
      </c>
      <c r="BK26" s="4">
        <f t="shared" si="27"/>
        <v>-2.4000000000000004</v>
      </c>
      <c r="BL26" s="13"/>
      <c r="BM26" s="4">
        <f t="shared" si="28"/>
      </c>
      <c r="BN26" s="4">
        <f t="shared" si="29"/>
        <v>-2.4000000000000004</v>
      </c>
      <c r="BO26" s="13"/>
      <c r="BP26" s="4">
        <f t="shared" si="30"/>
      </c>
      <c r="BQ26" s="4">
        <f t="shared" si="31"/>
        <v>-2.4000000000000004</v>
      </c>
      <c r="BS26" s="3" t="str">
        <f t="shared" si="40"/>
        <v>Raisor, Darryl</v>
      </c>
      <c r="BT26" s="2"/>
      <c r="BU26" s="25">
        <f t="shared" si="33"/>
      </c>
      <c r="BV26" s="25">
        <f t="shared" si="1"/>
        <v>-2.4000000000000004</v>
      </c>
      <c r="BW26" s="2">
        <v>54</v>
      </c>
      <c r="BX26" s="25">
        <f t="shared" si="2"/>
        <v>51.6</v>
      </c>
      <c r="BY26" s="25">
        <f t="shared" si="3"/>
        <v>-1.6</v>
      </c>
    </row>
    <row r="27" spans="1:77" ht="15" customHeight="1">
      <c r="A27" s="3" t="s">
        <v>54</v>
      </c>
      <c r="B27" s="2" t="s">
        <v>4</v>
      </c>
      <c r="C27" s="13">
        <v>66</v>
      </c>
      <c r="D27" s="13">
        <f>IF(C27&gt;0,C27," ")</f>
        <v>66</v>
      </c>
      <c r="E27" s="4">
        <f>IF(C27&gt;0,(ROUND(54-AVERAGE(C27),0)*0.8),"")</f>
        <v>-9.600000000000001</v>
      </c>
      <c r="F27" s="13">
        <v>64</v>
      </c>
      <c r="G27" s="22">
        <f>IF(F27&gt;0,F27+E27,"")</f>
        <v>54.4</v>
      </c>
      <c r="H27" s="4">
        <f>IF(C27+F27&gt;0,(ROUND(54-AVERAGE(C27,F27),0)*0.8),"")</f>
        <v>-8.8</v>
      </c>
      <c r="I27" s="13">
        <v>61</v>
      </c>
      <c r="J27" s="21">
        <f>IF(I27&gt;0,H27+I27,"")</f>
        <v>52.2</v>
      </c>
      <c r="K27" s="4">
        <f>IF(C27+F27+I27&gt;0,(ROUND(54-AVERAGE(C27,F27,I27),0)*0.8),"")</f>
        <v>-8</v>
      </c>
      <c r="L27" s="13">
        <v>63</v>
      </c>
      <c r="M27" s="4">
        <f>IF(L27&gt;0,K27+L27,"")</f>
        <v>55</v>
      </c>
      <c r="N27" s="4">
        <f>IF(C27+F27+I27+L27&gt;0,(ROUND(54-AVERAGE(C27,F27,I27,L27),0)*0.8),"")</f>
        <v>-8</v>
      </c>
      <c r="O27" s="3" t="str">
        <f>A27</f>
        <v>Resor, Greg</v>
      </c>
      <c r="P27" s="13">
        <v>58</v>
      </c>
      <c r="Q27" s="19">
        <f>IF(P27&gt;0,P27+N27,"")</f>
        <v>50</v>
      </c>
      <c r="R27" s="4">
        <f>IF(C27+F27+I27+L27+P27&gt;0,(ROUND(54-AVERAGE(C27,F27,I27,L27,P27),0)*0.8),"")</f>
        <v>-6.4</v>
      </c>
      <c r="S27" s="13"/>
      <c r="T27" s="4">
        <f>IF(S27&gt;0,R27+S27,"")</f>
      </c>
      <c r="U27" s="4">
        <f>IF(C27+F27+I27+L27+P27+S27&gt;0,(ROUND(54-AVERAGE(C27,F27,I27,L27,P27,S27),0)*0.8),"")</f>
        <v>-6.4</v>
      </c>
      <c r="V27" s="13"/>
      <c r="W27" s="4">
        <f>IF(V27&gt;0,V27+U27,"")</f>
      </c>
      <c r="X27" s="4">
        <f>IF(C27+F27+I27+L27+P27+S27+V27&gt;0,(ROUND(54-AVERAGE(C27,F27,I27,L27,P27,S27,V27),0)*0.8),"")</f>
        <v>-6.4</v>
      </c>
      <c r="Y27" s="13"/>
      <c r="Z27" s="4">
        <f>IF(Y27&gt;0,X27+Y27,"")</f>
      </c>
      <c r="AA27" s="4">
        <f>IF(C27+F27+I27+L27+P27+S27+V27+Y27&gt;0,(ROUND(54-AVERAGE(C27,F27,I27,L27,P27,S27,V27,Y27),0)*0.8),"")</f>
        <v>-6.4</v>
      </c>
      <c r="AC27" s="3" t="str">
        <f>A27</f>
        <v>Resor, Greg</v>
      </c>
      <c r="AD27" s="13">
        <v>64</v>
      </c>
      <c r="AE27" s="4">
        <f>IF(AD27&gt;0,AA27+AD27,"")</f>
        <v>57.6</v>
      </c>
      <c r="AF27" s="4">
        <f>IF(C27+F27+I27+L27+P27+S27+V27+Y27+AD27&gt;0,(ROUND(54-AVERAGE(C27,F27,I27,L27,P27,S27,V27,Y27,AD27),0)*0.8),"")</f>
        <v>-7.2</v>
      </c>
      <c r="AG27" s="13">
        <v>58</v>
      </c>
      <c r="AH27" s="4">
        <f>IF(AG27&gt;0,AF27+AG27,"")</f>
        <v>50.8</v>
      </c>
      <c r="AI27" s="4">
        <f>IF(C27+F27+I27+L27+P27+S27+V27+Y27+AD27+AG27&gt;0,(ROUND(54-AVERAGE(C27,F27,I27,L27,P27,S27,V27,Y27,AD27,AG27),0)*0.8),"")</f>
        <v>-6.4</v>
      </c>
      <c r="AJ27" s="13">
        <v>65</v>
      </c>
      <c r="AK27" s="4">
        <f>IF(AJ27&gt;0,AI27+AJ27,"")</f>
        <v>58.6</v>
      </c>
      <c r="AL27" s="4">
        <f>IF(C27+F27+I27+L27+P27+S27+V27+Y27+AD27+AG27+AJ27&gt;0,(ROUND(54-AVERAGE(C27,F27,I27,L27,P27,S27,V27,Y27,AD27,AG27,AJ27),0)*0.8),"")</f>
        <v>-6.4</v>
      </c>
      <c r="AM27" s="13">
        <v>55</v>
      </c>
      <c r="AN27" s="22">
        <f>IF(AM27&gt;0,AL27+AM27,"")</f>
        <v>48.6</v>
      </c>
      <c r="AO27" s="4">
        <f>IF(C27+F27+I27+L27+P27+S27+V27+Y27+AD27+AG27+AJ27+AM27&gt;0,(ROUND(54-AVERAGE(C27,F27,I27,L27,P27,S27,V27,Y27,AD27,AG27,AJ27,AM27),0)*0.8),"")</f>
        <v>-6.4</v>
      </c>
      <c r="AQ27" s="3" t="str">
        <f>O27</f>
        <v>Resor, Greg</v>
      </c>
      <c r="AR27" s="13">
        <v>74</v>
      </c>
      <c r="AS27" s="22">
        <f>IF(AR27&gt;0,AO27+AR27,"")</f>
        <v>67.6</v>
      </c>
      <c r="AT27" s="4">
        <f>IF(C27+F27+I27+L27+P27+S27+V27+Y27+AD27+AG27+AJ27+AM27+AR27&gt;0,(ROUND(54-AVERAGE(C27,F27,I27,L27,P27,S27,V27,Y27,AD27,AG27,AJ27,AM27,AR27),0)*0.8),"")</f>
        <v>-7.2</v>
      </c>
      <c r="AU27" s="13">
        <v>65</v>
      </c>
      <c r="AV27" s="4">
        <f>IF(AU27&gt;0,AT27+AU27,"")</f>
        <v>57.8</v>
      </c>
      <c r="AW27" s="4">
        <f>IF(C27+F27+I27+L27+P27+S27+V27+Y27+AD27+AG27+AJ27+AM27+AR27+AU27&gt;0,(ROUND(54-AVERAGE(C27,F27,I27,L27,P27,S27,V27,Y27,AD27,AG27,AJ27,AM27,AR27,AU27),0)*0.8),"")</f>
        <v>-7.2</v>
      </c>
      <c r="AX27" s="13">
        <v>55</v>
      </c>
      <c r="AY27" s="19">
        <f>IF(AX27&gt;0,AW27+AX27,"")</f>
        <v>47.8</v>
      </c>
      <c r="AZ27" s="4">
        <f>IF(C27+F27+I27+L27+P27+S27+V27+Y27+AD27+AG27+AJ27+AM27+AR27+AU27+AX27&gt;0,(ROUND(54-AVERAGE(C27,F27,I27,L27,P27,S27,V27,Y27,AD27,AG27,AJ27,AM27,AR27,AU27,AX27),0)*0.8),"")</f>
        <v>-6.4</v>
      </c>
      <c r="BA27" s="13">
        <v>55</v>
      </c>
      <c r="BB27" s="20">
        <f>IF(BA27&gt;0,AZ27+BA27,"")</f>
        <v>48.6</v>
      </c>
      <c r="BC27" s="4">
        <f>IF(C27+F27+I27+L27+P27+S27+V27+Y27+AD27+AG27+AJ27+AM27+AR27+AU27+AX27+BA27&gt;0,(ROUND(54-AVERAGE(C27,F27,I27,L27,P27,S27,V27,Y27,AD27,AG27,AJ27,AM27,AR27,AU27,AX27,BA27),0)*0.8),"")</f>
        <v>-6.4</v>
      </c>
      <c r="BE27" s="3" t="str">
        <f>AC27</f>
        <v>Resor, Greg</v>
      </c>
      <c r="BF27" s="13">
        <v>63</v>
      </c>
      <c r="BG27" s="22">
        <f>IF(BF27&gt;0,BC27+BF27,"")</f>
        <v>56.6</v>
      </c>
      <c r="BH27" s="4">
        <f>IF(C27+F27+I27+L27+P27+S27+V27+Y27+AD27+AG27+AJ27+AM27+AR27+AU27+AX27+BA27+BF27&gt;0,(ROUND(54-AVERAGE(C27,F27,I27,L27,P27,S27,V27,Y27,AD27,AG27,AJ27,AM27,AR27,AU27,AX27,BA27,BF27),0)*0.8),"")</f>
        <v>-6.4</v>
      </c>
      <c r="BI27" s="13">
        <v>62</v>
      </c>
      <c r="BJ27" s="4">
        <f>IF(BI27&gt;0,BH27+BI27,"")</f>
        <v>55.6</v>
      </c>
      <c r="BK27" s="4">
        <f>IF(C27+F27+I27+L27+P27+S27+V27+Y27+AD27+AG27+AJ27+AM27+AR27+AU27+AX27+BA27+BF27+BI27&gt;0,(ROUND(54-AVERAGE(C27,F27,I27,L27,P27,S27,V27,Y27,AD27,AG27,AJ27,AM27,AR27,AU27,AX27,BA27,BF27,BI27),0)*0.8),"")</f>
        <v>-6.4</v>
      </c>
      <c r="BL27" s="13">
        <v>62</v>
      </c>
      <c r="BM27" s="22">
        <f>IF(BL27&gt;0,BK27+BL27,"")</f>
        <v>55.6</v>
      </c>
      <c r="BN27" s="4">
        <f>IF(C27+F27+I27+L27+P27+S27+V27+Y27+AD27+AG27+AJ27+AM27+AR27+AU27+AX27+BA27+BF27+BI27+BL27&gt;0,(ROUND(54-AVERAGE(C27,F27,I27,L27,P27,S27,V27,Y27,AD27,AG27,AJ27,AM27,AR27,AU27,AX27,BA27,BF27,BI27,BL27),0)*0.8),"")</f>
        <v>-6.4</v>
      </c>
      <c r="BO27" s="13">
        <v>63</v>
      </c>
      <c r="BP27" s="4">
        <f>IF(BO27&gt;0,BN27+BO27,"")</f>
        <v>56.6</v>
      </c>
      <c r="BQ27" s="4">
        <f>IF(C27+F27+I27+L27+P27+S27+V27+Y27+AD27+AG27+AJ27+AM27+AR27+AU27+AX27+BA27+BF27+BI27+BL27+BO27&gt;0,(ROUND(54-AVERAGE(C27,F27,I27,L27,P27,S27,V27,Y27,AD27,AG27,AJ27,AM27,AR27,AU27,AX27,BA27,BF27,BI27,BL27,BO27),0)*0.8),"")</f>
        <v>-6.4</v>
      </c>
      <c r="BS27" s="3" t="str">
        <f>AQ27</f>
        <v>Resor, Greg</v>
      </c>
      <c r="BT27" s="2">
        <v>58</v>
      </c>
      <c r="BU27" s="21">
        <f t="shared" si="33"/>
        <v>51.6</v>
      </c>
      <c r="BV27" s="25">
        <f t="shared" si="1"/>
        <v>-6.4</v>
      </c>
      <c r="BW27" s="2">
        <v>61</v>
      </c>
      <c r="BX27" s="25">
        <f t="shared" si="2"/>
        <v>54.6</v>
      </c>
      <c r="BY27" s="25">
        <f t="shared" si="3"/>
        <v>-6.4</v>
      </c>
    </row>
    <row r="28" spans="1:77" ht="15" customHeight="1">
      <c r="A28" s="3" t="s">
        <v>2</v>
      </c>
      <c r="B28" s="2" t="s">
        <v>4</v>
      </c>
      <c r="C28" s="13">
        <v>53</v>
      </c>
      <c r="D28" s="13">
        <f>IF(C28&gt;0,C28," ")</f>
        <v>53</v>
      </c>
      <c r="E28" s="4">
        <f>IF(C28&gt;0,(ROUND(54-AVERAGE(C28),0)*0.8),"")</f>
        <v>0.8</v>
      </c>
      <c r="F28" s="13">
        <v>52</v>
      </c>
      <c r="G28" s="4">
        <f>IF(F28&gt;0,F28+E28,"")</f>
        <v>52.8</v>
      </c>
      <c r="H28" s="4">
        <f>IF(C28+F28&gt;0,(ROUND(54-AVERAGE(C28,F28),0)*0.8),"")</f>
        <v>1.6</v>
      </c>
      <c r="I28" s="13">
        <v>53</v>
      </c>
      <c r="J28" s="4">
        <f>IF(I28&gt;0,H28+I28,"")</f>
        <v>54.6</v>
      </c>
      <c r="K28" s="4">
        <f>IF(C28+F28+I28&gt;0,(ROUND(54-AVERAGE(C28,F28,I28),0)*0.8),"")</f>
        <v>0.8</v>
      </c>
      <c r="L28" s="13">
        <v>53</v>
      </c>
      <c r="M28" s="4">
        <f>IF(L28&gt;0,K28+L28,"")</f>
        <v>53.8</v>
      </c>
      <c r="N28" s="4">
        <f>IF(C28+F28+I28+L28&gt;0,(ROUND(54-AVERAGE(C28,F28,I28,L28),0)*0.8),"")</f>
        <v>0.8</v>
      </c>
      <c r="O28" s="3" t="str">
        <f t="shared" si="0"/>
        <v>Richardson, Rex</v>
      </c>
      <c r="P28" s="13">
        <v>57</v>
      </c>
      <c r="Q28" s="4">
        <f>IF(P28&gt;0,P28+N28,"")</f>
        <v>57.8</v>
      </c>
      <c r="R28" s="4">
        <f>IF(C28+F28+I28+L28+P28&gt;0,(ROUND(54-AVERAGE(C28,F28,I28,L28,P28),0)*0.8),"")</f>
        <v>0</v>
      </c>
      <c r="S28" s="13"/>
      <c r="T28" s="4">
        <f>IF(S28&gt;0,R28+S28,"")</f>
      </c>
      <c r="U28" s="4">
        <f>IF(C28+F28+I28+L28+P28+S28&gt;0,(ROUND(54-AVERAGE(C28,F28,I28,L28,P28,S28),0)*0.8),"")</f>
        <v>0</v>
      </c>
      <c r="V28" s="13">
        <v>61</v>
      </c>
      <c r="W28" s="4">
        <f t="shared" si="4"/>
        <v>61</v>
      </c>
      <c r="X28" s="4">
        <f t="shared" si="5"/>
        <v>-0.8</v>
      </c>
      <c r="Y28" s="13">
        <v>58</v>
      </c>
      <c r="Z28" s="4">
        <f>IF(Y28&gt;0,X28+Y28,"")</f>
        <v>57.2</v>
      </c>
      <c r="AA28" s="4">
        <f>IF(C28+F28+I28+L28+P28+S28+V28+Y28&gt;0,(ROUND(54-AVERAGE(C28,F28,I28,L28,P28,S28,V28,Y28),0)*0.8),"")</f>
        <v>-0.8</v>
      </c>
      <c r="AC28" s="3" t="str">
        <f t="shared" si="6"/>
        <v>Richardson, Rex</v>
      </c>
      <c r="AD28" s="13">
        <v>53</v>
      </c>
      <c r="AE28" s="4">
        <f t="shared" si="7"/>
        <v>52.2</v>
      </c>
      <c r="AF28" s="4">
        <f>IF(C28+F28+I28+L28+P28+S28+V28+Y28+AD28&gt;0,(ROUND(54-AVERAGE(C28,F28,I28,L28,P28,S28,V28,Y28,AD28),0)*0.8),"")</f>
        <v>-0.8</v>
      </c>
      <c r="AG28" s="13">
        <v>51</v>
      </c>
      <c r="AH28" s="4">
        <f t="shared" si="8"/>
        <v>50.2</v>
      </c>
      <c r="AI28" s="4">
        <f t="shared" si="9"/>
        <v>-0.8</v>
      </c>
      <c r="AJ28" s="13">
        <v>56</v>
      </c>
      <c r="AK28" s="4">
        <f t="shared" si="10"/>
        <v>55.2</v>
      </c>
      <c r="AL28" s="4">
        <f t="shared" si="11"/>
        <v>-0.8</v>
      </c>
      <c r="AM28" s="13">
        <v>51</v>
      </c>
      <c r="AN28" s="4">
        <f t="shared" si="12"/>
        <v>50.2</v>
      </c>
      <c r="AO28" s="4">
        <f t="shared" si="13"/>
        <v>0</v>
      </c>
      <c r="AQ28" s="3" t="str">
        <f t="shared" si="34"/>
        <v>Richardson, Rex</v>
      </c>
      <c r="AR28" s="13"/>
      <c r="AS28" s="4">
        <f t="shared" si="35"/>
      </c>
      <c r="AT28" s="4">
        <f t="shared" si="16"/>
        <v>0</v>
      </c>
      <c r="AU28" s="13">
        <v>54</v>
      </c>
      <c r="AV28" s="4">
        <f t="shared" si="36"/>
        <v>54</v>
      </c>
      <c r="AW28" s="4">
        <f t="shared" si="18"/>
        <v>0</v>
      </c>
      <c r="AX28" s="13">
        <v>49</v>
      </c>
      <c r="AY28" s="20">
        <f t="shared" si="37"/>
        <v>49</v>
      </c>
      <c r="AZ28" s="4">
        <f t="shared" si="20"/>
        <v>0</v>
      </c>
      <c r="BA28" s="13">
        <v>52</v>
      </c>
      <c r="BB28" s="4">
        <f t="shared" si="38"/>
        <v>52</v>
      </c>
      <c r="BC28" s="4">
        <f t="shared" si="22"/>
        <v>0</v>
      </c>
      <c r="BE28" s="3" t="str">
        <f t="shared" si="39"/>
        <v>Richardson, Rex</v>
      </c>
      <c r="BF28" s="13">
        <v>51</v>
      </c>
      <c r="BG28" s="4">
        <f t="shared" si="24"/>
        <v>51</v>
      </c>
      <c r="BH28" s="4">
        <f t="shared" si="25"/>
        <v>0</v>
      </c>
      <c r="BI28" s="13">
        <v>53</v>
      </c>
      <c r="BJ28" s="4">
        <f t="shared" si="26"/>
        <v>53</v>
      </c>
      <c r="BK28" s="4">
        <f t="shared" si="27"/>
        <v>0</v>
      </c>
      <c r="BL28" s="13">
        <v>50</v>
      </c>
      <c r="BM28" s="21">
        <f t="shared" si="28"/>
        <v>50</v>
      </c>
      <c r="BN28" s="4">
        <f t="shared" si="29"/>
        <v>0.8</v>
      </c>
      <c r="BO28" s="13"/>
      <c r="BP28" s="4">
        <f t="shared" si="30"/>
      </c>
      <c r="BQ28" s="4">
        <f t="shared" si="31"/>
        <v>0.8</v>
      </c>
      <c r="BS28" s="3" t="str">
        <f t="shared" si="40"/>
        <v>Richardson, Rex</v>
      </c>
      <c r="BT28" s="2">
        <v>59</v>
      </c>
      <c r="BU28" s="25">
        <f t="shared" si="33"/>
        <v>59.8</v>
      </c>
      <c r="BV28" s="25">
        <f t="shared" si="1"/>
        <v>0</v>
      </c>
      <c r="BW28" s="2">
        <v>54</v>
      </c>
      <c r="BX28" s="25">
        <f t="shared" si="2"/>
        <v>54</v>
      </c>
      <c r="BY28" s="25">
        <f t="shared" si="3"/>
        <v>0</v>
      </c>
    </row>
    <row r="29" spans="1:77" ht="15" customHeight="1">
      <c r="A29" s="3" t="s">
        <v>55</v>
      </c>
      <c r="B29" s="2" t="s">
        <v>4</v>
      </c>
      <c r="C29" s="13">
        <v>51</v>
      </c>
      <c r="D29" s="13">
        <f>IF(C29&gt;0,C29," ")</f>
        <v>51</v>
      </c>
      <c r="E29" s="4">
        <f>IF(C29&gt;0,(ROUND(54-AVERAGE(C29),0)*0.8),"")</f>
        <v>2.4000000000000004</v>
      </c>
      <c r="F29" s="13">
        <v>51</v>
      </c>
      <c r="G29" s="4">
        <f>IF(F29&gt;0,F29+E29,"")</f>
        <v>53.4</v>
      </c>
      <c r="H29" s="4">
        <f>IF(C29+F29&gt;0,(ROUND(54-AVERAGE(C29,F29),0)*0.8),"")</f>
        <v>2.4000000000000004</v>
      </c>
      <c r="I29" s="13">
        <v>55</v>
      </c>
      <c r="J29" s="4">
        <f>IF(I29&gt;0,H29+I29,"")</f>
        <v>57.4</v>
      </c>
      <c r="K29" s="4">
        <f>IF(C29+F29+I29&gt;0,(ROUND(54-AVERAGE(C29,F29,I29),0)*0.8),"")</f>
        <v>1.6</v>
      </c>
      <c r="L29" s="13"/>
      <c r="M29" s="4">
        <f>IF(L29&gt;0,K29+L29,"")</f>
      </c>
      <c r="N29" s="4">
        <f>IF(C29+F29+I29+L29&gt;0,(ROUND(54-AVERAGE(C29,F29,I29,L29),0)*0.8),"")</f>
        <v>1.6</v>
      </c>
      <c r="O29" s="3" t="str">
        <f t="shared" si="0"/>
        <v>Rodgers, John</v>
      </c>
      <c r="P29" s="13"/>
      <c r="Q29" s="4">
        <f>IF(P29&gt;0,P29+N29,"")</f>
      </c>
      <c r="R29" s="4">
        <f>IF(C29+F29+I29+L29+P29&gt;0,(ROUND(54-AVERAGE(C29,F29,I29,L29,P29),0)*0.8),"")</f>
        <v>1.6</v>
      </c>
      <c r="S29" s="13"/>
      <c r="T29" s="4">
        <f>IF(S29&gt;0,R29+S29,"")</f>
      </c>
      <c r="U29" s="4">
        <f>IF(C29+F29+I29+L29+P29+S29&gt;0,(ROUND(54-AVERAGE(C29,F29,I29,L29,P29,S29),0)*0.8),"")</f>
        <v>1.6</v>
      </c>
      <c r="V29" s="13"/>
      <c r="W29" s="4">
        <f t="shared" si="4"/>
      </c>
      <c r="X29" s="4">
        <f t="shared" si="5"/>
        <v>1.6</v>
      </c>
      <c r="Y29" s="13"/>
      <c r="Z29" s="4">
        <f>IF(Y29&gt;0,X29+Y29,"")</f>
      </c>
      <c r="AA29" s="4">
        <f>IF(C29+F29+I29+L29+P29+S29+V29+Y29&gt;0,(ROUND(54-AVERAGE(C29,F29,I29,L29,P29,S29,V29,Y29),0)*0.8),"")</f>
        <v>1.6</v>
      </c>
      <c r="AC29" s="3" t="str">
        <f t="shared" si="6"/>
        <v>Rodgers, John</v>
      </c>
      <c r="AD29" s="13"/>
      <c r="AE29" s="4">
        <f t="shared" si="7"/>
      </c>
      <c r="AF29" s="4">
        <f>IF(C29+F29+I29+L29+P29+S29+V29+Y29+AD29&gt;0,(ROUND(54-AVERAGE(C29,F29,I29,L29,P29,S29,V29,Y29,AD29),0)*0.8),"")</f>
        <v>1.6</v>
      </c>
      <c r="AG29" s="13"/>
      <c r="AH29" s="4">
        <f t="shared" si="8"/>
      </c>
      <c r="AI29" s="4">
        <f t="shared" si="9"/>
        <v>1.6</v>
      </c>
      <c r="AJ29" s="13"/>
      <c r="AK29" s="4">
        <f t="shared" si="10"/>
      </c>
      <c r="AL29" s="4">
        <f t="shared" si="11"/>
        <v>1.6</v>
      </c>
      <c r="AM29" s="13"/>
      <c r="AN29" s="4">
        <f t="shared" si="12"/>
      </c>
      <c r="AO29" s="4">
        <f t="shared" si="13"/>
        <v>1.6</v>
      </c>
      <c r="AQ29" s="3" t="str">
        <f t="shared" si="34"/>
        <v>Rodgers, John</v>
      </c>
      <c r="AR29" s="13"/>
      <c r="AS29" s="4">
        <f t="shared" si="35"/>
      </c>
      <c r="AT29" s="4">
        <f t="shared" si="16"/>
        <v>1.6</v>
      </c>
      <c r="AU29" s="13"/>
      <c r="AV29" s="4">
        <f t="shared" si="36"/>
      </c>
      <c r="AW29" s="4">
        <f t="shared" si="18"/>
        <v>1.6</v>
      </c>
      <c r="AX29" s="13"/>
      <c r="AY29" s="4">
        <f t="shared" si="37"/>
      </c>
      <c r="AZ29" s="4">
        <f t="shared" si="20"/>
        <v>1.6</v>
      </c>
      <c r="BA29" s="13"/>
      <c r="BB29" s="4">
        <f t="shared" si="38"/>
      </c>
      <c r="BC29" s="4">
        <f t="shared" si="22"/>
        <v>1.6</v>
      </c>
      <c r="BE29" s="3" t="str">
        <f t="shared" si="39"/>
        <v>Rodgers, John</v>
      </c>
      <c r="BF29" s="13">
        <v>52</v>
      </c>
      <c r="BG29" s="4">
        <f t="shared" si="24"/>
        <v>53.6</v>
      </c>
      <c r="BH29" s="4">
        <f t="shared" si="25"/>
        <v>1.6</v>
      </c>
      <c r="BI29" s="13"/>
      <c r="BJ29" s="4">
        <f t="shared" si="26"/>
      </c>
      <c r="BK29" s="4">
        <f t="shared" si="27"/>
        <v>1.6</v>
      </c>
      <c r="BL29" s="13"/>
      <c r="BM29" s="4">
        <f t="shared" si="28"/>
      </c>
      <c r="BN29" s="4">
        <f t="shared" si="29"/>
        <v>1.6</v>
      </c>
      <c r="BO29" s="13"/>
      <c r="BP29" s="4">
        <f t="shared" si="30"/>
      </c>
      <c r="BQ29" s="4">
        <f t="shared" si="31"/>
        <v>1.6</v>
      </c>
      <c r="BS29" s="3" t="str">
        <f t="shared" si="40"/>
        <v>Rodgers, John</v>
      </c>
      <c r="BT29" s="2">
        <v>50</v>
      </c>
      <c r="BU29" s="25">
        <f t="shared" si="33"/>
        <v>51.6</v>
      </c>
      <c r="BV29" s="25">
        <f t="shared" si="1"/>
        <v>1.6</v>
      </c>
      <c r="BW29" s="2">
        <v>55</v>
      </c>
      <c r="BX29" s="25">
        <f t="shared" si="2"/>
        <v>56.6</v>
      </c>
      <c r="BY29" s="25">
        <f t="shared" si="3"/>
        <v>1.6</v>
      </c>
    </row>
    <row r="30" spans="1:77" ht="15" customHeight="1">
      <c r="A30" s="3" t="s">
        <v>15</v>
      </c>
      <c r="B30" s="2" t="s">
        <v>4</v>
      </c>
      <c r="C30" s="13"/>
      <c r="D30" s="13" t="str">
        <f>IF(C30&gt;0,C30," ")</f>
        <v> </v>
      </c>
      <c r="E30" s="4">
        <f>IF(C30&gt;0,(ROUND(54-AVERAGE(C30),0)*0.8),"")</f>
      </c>
      <c r="F30" s="13"/>
      <c r="G30" s="4">
        <f>IF(F30&gt;0,F30+E30,"")</f>
      </c>
      <c r="H30" s="4">
        <f>IF(C30+F30&gt;0,(ROUND(54-AVERAGE(C30,F30),0)*0.8),"")</f>
      </c>
      <c r="I30" s="13"/>
      <c r="J30" s="4">
        <f>IF(I30&gt;0,H30+I30,"")</f>
      </c>
      <c r="K30" s="4">
        <f>IF(C30+F30+I30&gt;0,(ROUND(54-AVERAGE(C30,F30,I30),0)*0.8),"")</f>
      </c>
      <c r="L30" s="13"/>
      <c r="M30" s="4">
        <f>IF(L30&gt;0,K30+L30,"")</f>
      </c>
      <c r="N30" s="4">
        <f>IF(C30+F30+I30+L30&gt;0,(ROUND(54-AVERAGE(C30,F30,I30,L30),0)*0.8),"")</f>
      </c>
      <c r="O30" s="3" t="str">
        <f t="shared" si="0"/>
        <v>Rollins, Darryl</v>
      </c>
      <c r="P30" s="13"/>
      <c r="Q30" s="4">
        <f>IF(P30&gt;0,P30+N30,"")</f>
      </c>
      <c r="R30" s="4">
        <f>IF(C30+F30+I30+L30+P30&gt;0,(ROUND(54-AVERAGE(C30,F30,I30,L30,P30),0)*0.8),"")</f>
      </c>
      <c r="S30" s="13"/>
      <c r="T30" s="4">
        <f>IF(S30&gt;0,R30+S30,"")</f>
      </c>
      <c r="U30" s="4">
        <f>IF(C30+F30+I30+L30+P30+S30&gt;0,(ROUND(54-AVERAGE(C30,F30,I30,L30,P30,S30),0)*0.8),"")</f>
      </c>
      <c r="V30" s="13">
        <v>49</v>
      </c>
      <c r="W30" s="4" t="e">
        <f t="shared" si="4"/>
        <v>#VALUE!</v>
      </c>
      <c r="X30" s="4">
        <f t="shared" si="5"/>
        <v>4</v>
      </c>
      <c r="Y30" s="13"/>
      <c r="Z30" s="4">
        <f>IF(Y30&gt;0,X30+Y30,"")</f>
      </c>
      <c r="AA30" s="4">
        <f>IF(C30+F30+I30+L30+P30+S30+V30+Y30&gt;0,(ROUND(54-AVERAGE(C30,F30,I30,L30,P30,S30,V30,Y30),0)*0.8),"")</f>
        <v>4</v>
      </c>
      <c r="AC30" s="3" t="str">
        <f t="shared" si="6"/>
        <v>Rollins, Darryl</v>
      </c>
      <c r="AD30" s="13"/>
      <c r="AE30" s="4">
        <f t="shared" si="7"/>
      </c>
      <c r="AF30" s="4">
        <f>IF(C30+F30+I30+L30+P30+S30+V30+Y30+AD30&gt;0,(ROUND(54-AVERAGE(C30,F30,I30,L30,P30,S30,V30,Y30,AD30),0)*0.8),"")</f>
        <v>4</v>
      </c>
      <c r="AG30" s="13"/>
      <c r="AH30" s="4">
        <f t="shared" si="8"/>
      </c>
      <c r="AI30" s="4">
        <f t="shared" si="9"/>
        <v>4</v>
      </c>
      <c r="AJ30" s="13"/>
      <c r="AK30" s="4">
        <f t="shared" si="10"/>
      </c>
      <c r="AL30" s="4">
        <f t="shared" si="11"/>
        <v>4</v>
      </c>
      <c r="AM30" s="13"/>
      <c r="AN30" s="4">
        <f t="shared" si="12"/>
      </c>
      <c r="AO30" s="4">
        <f t="shared" si="13"/>
        <v>4</v>
      </c>
      <c r="AQ30" s="3" t="str">
        <f t="shared" si="34"/>
        <v>Rollins, Darryl</v>
      </c>
      <c r="AR30" s="13">
        <v>58</v>
      </c>
      <c r="AS30" s="4">
        <f t="shared" si="35"/>
        <v>62</v>
      </c>
      <c r="AT30" s="4">
        <f t="shared" si="16"/>
        <v>0.8</v>
      </c>
      <c r="AU30" s="13">
        <v>50</v>
      </c>
      <c r="AV30" s="4">
        <f t="shared" si="36"/>
        <v>50.8</v>
      </c>
      <c r="AW30" s="4">
        <f t="shared" si="18"/>
        <v>1.6</v>
      </c>
      <c r="AX30" s="13">
        <v>52</v>
      </c>
      <c r="AY30" s="4">
        <f t="shared" si="37"/>
        <v>53.6</v>
      </c>
      <c r="AZ30" s="4">
        <f t="shared" si="20"/>
        <v>1.6</v>
      </c>
      <c r="BA30" s="13">
        <v>55</v>
      </c>
      <c r="BB30" s="22">
        <f t="shared" si="38"/>
        <v>56.6</v>
      </c>
      <c r="BC30" s="4">
        <f t="shared" si="22"/>
        <v>0.8</v>
      </c>
      <c r="BE30" s="3" t="str">
        <f t="shared" si="39"/>
        <v>Rollins, Darryl</v>
      </c>
      <c r="BF30" s="13">
        <v>55</v>
      </c>
      <c r="BG30" s="4">
        <f t="shared" si="24"/>
        <v>55.8</v>
      </c>
      <c r="BH30" s="4">
        <f t="shared" si="25"/>
        <v>0.8</v>
      </c>
      <c r="BI30" s="13">
        <v>54</v>
      </c>
      <c r="BJ30" s="4">
        <f t="shared" si="26"/>
        <v>54.8</v>
      </c>
      <c r="BK30" s="4">
        <f t="shared" si="27"/>
        <v>0.8</v>
      </c>
      <c r="BL30" s="13"/>
      <c r="BM30" s="4">
        <f t="shared" si="28"/>
      </c>
      <c r="BN30" s="4">
        <f t="shared" si="29"/>
        <v>0.8</v>
      </c>
      <c r="BO30" s="13">
        <v>60</v>
      </c>
      <c r="BP30" s="4">
        <f t="shared" si="30"/>
        <v>60.8</v>
      </c>
      <c r="BQ30" s="4">
        <f t="shared" si="31"/>
        <v>0</v>
      </c>
      <c r="BS30" s="3" t="str">
        <f t="shared" si="40"/>
        <v>Rollins, Darryl</v>
      </c>
      <c r="BT30" s="2"/>
      <c r="BU30" s="25">
        <f t="shared" si="33"/>
      </c>
      <c r="BV30" s="25">
        <f t="shared" si="1"/>
        <v>0</v>
      </c>
      <c r="BW30" s="2">
        <v>53</v>
      </c>
      <c r="BX30" s="25">
        <f t="shared" si="2"/>
        <v>53</v>
      </c>
      <c r="BY30" s="25">
        <f t="shared" si="3"/>
        <v>0</v>
      </c>
    </row>
    <row r="31" spans="1:77" ht="15" customHeight="1">
      <c r="A31" s="3" t="s">
        <v>33</v>
      </c>
      <c r="B31" s="2" t="s">
        <v>4</v>
      </c>
      <c r="C31" s="13">
        <v>54</v>
      </c>
      <c r="D31" s="13">
        <f>IF(C31&gt;0,C31," ")</f>
        <v>54</v>
      </c>
      <c r="E31" s="4">
        <f>IF(C31&gt;0,(ROUND(54-AVERAGE(C31),0)*0.8),"")</f>
        <v>0</v>
      </c>
      <c r="F31" s="13">
        <v>50</v>
      </c>
      <c r="G31" s="20">
        <f>IF(F31&gt;0,F31+E31,"")</f>
        <v>50</v>
      </c>
      <c r="H31" s="4">
        <f>IF(C31+F31&gt;0,(ROUND(54-AVERAGE(C31,F31),0)*0.8),"")</f>
        <v>1.6</v>
      </c>
      <c r="I31" s="13">
        <v>52</v>
      </c>
      <c r="J31" s="4">
        <f>IF(I31&gt;0,H31+I31,"")</f>
        <v>53.6</v>
      </c>
      <c r="K31" s="4">
        <f>IF(C31+F31+I31&gt;0,(ROUND(54-AVERAGE(C31,F31,I31),0)*0.8),"")</f>
        <v>1.6</v>
      </c>
      <c r="L31" s="13"/>
      <c r="M31" s="4">
        <f>IF(L31&gt;0,K31+L31,"")</f>
      </c>
      <c r="N31" s="4">
        <f>IF(C31+F31+I31+L31&gt;0,(ROUND(54-AVERAGE(C31,F31,I31,L31),0)*0.8),"")</f>
        <v>1.6</v>
      </c>
      <c r="O31" s="3" t="str">
        <f t="shared" si="0"/>
        <v>Schmitz, Jake</v>
      </c>
      <c r="P31" s="13">
        <v>56</v>
      </c>
      <c r="Q31" s="4">
        <f>IF(P31&gt;0,P31+N31,"")</f>
        <v>57.6</v>
      </c>
      <c r="R31" s="4">
        <f>IF(C31+F31+I31+L31+P31&gt;0,(ROUND(54-AVERAGE(C31,F31,I31,L31,P31),0)*0.8),"")</f>
        <v>0.8</v>
      </c>
      <c r="S31" s="13"/>
      <c r="T31" s="4">
        <f>IF(S31&gt;0,R31+S31,"")</f>
      </c>
      <c r="U31" s="4">
        <f>IF(C31+F31+I31+L31+P31+S31&gt;0,(ROUND(54-AVERAGE(C31,F31,I31,L31,P31,S31),0)*0.8),"")</f>
        <v>0.8</v>
      </c>
      <c r="V31" s="13">
        <v>56</v>
      </c>
      <c r="W31" s="4">
        <f t="shared" si="4"/>
        <v>56.8</v>
      </c>
      <c r="X31" s="4">
        <f t="shared" si="5"/>
        <v>0</v>
      </c>
      <c r="Y31" s="13"/>
      <c r="Z31" s="4">
        <f>IF(Y31&gt;0,X31+Y31,"")</f>
      </c>
      <c r="AA31" s="4">
        <f>IF(C31+F31+I31+L31+P31+S31+V31+Y31&gt;0,(ROUND(54-AVERAGE(C31,F31,I31,L31,P31,S31,V31,Y31),0)*0.8),"")</f>
        <v>0</v>
      </c>
      <c r="AC31" s="3" t="str">
        <f t="shared" si="6"/>
        <v>Schmitz, Jake</v>
      </c>
      <c r="AD31" s="13">
        <v>54</v>
      </c>
      <c r="AE31" s="4">
        <f t="shared" si="7"/>
        <v>54</v>
      </c>
      <c r="AF31" s="4">
        <f>IF(C31+F31+I31+L31+P31+S31+V31+Y31+AD31&gt;0,(ROUND(54-AVERAGE(C31,F31,I31,L31,P31,S31,V31,Y31,AD31),0)*0.8),"")</f>
        <v>0</v>
      </c>
      <c r="AG31" s="13">
        <v>45</v>
      </c>
      <c r="AH31" s="19">
        <f t="shared" si="8"/>
        <v>45</v>
      </c>
      <c r="AI31" s="4">
        <f t="shared" si="9"/>
        <v>1.6</v>
      </c>
      <c r="AJ31" s="13"/>
      <c r="AK31" s="4">
        <f t="shared" si="10"/>
      </c>
      <c r="AL31" s="4">
        <f t="shared" si="11"/>
        <v>1.6</v>
      </c>
      <c r="AM31" s="13"/>
      <c r="AN31" s="4">
        <f t="shared" si="12"/>
      </c>
      <c r="AO31" s="4">
        <f t="shared" si="13"/>
        <v>1.6</v>
      </c>
      <c r="AQ31" s="3" t="str">
        <f t="shared" si="34"/>
        <v>Schmitz, Jake</v>
      </c>
      <c r="AR31" s="13"/>
      <c r="AS31" s="4">
        <f t="shared" si="35"/>
      </c>
      <c r="AT31" s="4">
        <f t="shared" si="16"/>
        <v>1.6</v>
      </c>
      <c r="AU31" s="13"/>
      <c r="AV31" s="4">
        <f t="shared" si="36"/>
      </c>
      <c r="AW31" s="4">
        <f t="shared" si="18"/>
        <v>1.6</v>
      </c>
      <c r="AX31" s="13"/>
      <c r="AY31" s="4">
        <f t="shared" si="37"/>
      </c>
      <c r="AZ31" s="4">
        <f t="shared" si="20"/>
        <v>1.6</v>
      </c>
      <c r="BA31" s="13"/>
      <c r="BB31" s="4">
        <f t="shared" si="38"/>
      </c>
      <c r="BC31" s="4">
        <f t="shared" si="22"/>
        <v>1.6</v>
      </c>
      <c r="BE31" s="3" t="str">
        <f t="shared" si="39"/>
        <v>Schmitz, Jake</v>
      </c>
      <c r="BF31" s="13">
        <v>54</v>
      </c>
      <c r="BG31" s="4">
        <f t="shared" si="24"/>
        <v>55.6</v>
      </c>
      <c r="BH31" s="4">
        <f t="shared" si="25"/>
        <v>0.8</v>
      </c>
      <c r="BI31" s="13"/>
      <c r="BJ31" s="4">
        <f t="shared" si="26"/>
      </c>
      <c r="BK31" s="4">
        <f t="shared" si="27"/>
        <v>0.8</v>
      </c>
      <c r="BL31" s="13">
        <v>47</v>
      </c>
      <c r="BM31" s="19">
        <f t="shared" si="28"/>
        <v>47.8</v>
      </c>
      <c r="BN31" s="4">
        <f t="shared" si="29"/>
        <v>1.6</v>
      </c>
      <c r="BO31" s="13"/>
      <c r="BP31" s="4">
        <f t="shared" si="30"/>
      </c>
      <c r="BQ31" s="4">
        <f t="shared" si="31"/>
        <v>1.6</v>
      </c>
      <c r="BS31" s="3" t="str">
        <f t="shared" si="40"/>
        <v>Schmitz, Jake</v>
      </c>
      <c r="BT31" s="2"/>
      <c r="BU31" s="25">
        <f t="shared" si="33"/>
      </c>
      <c r="BV31" s="25">
        <f t="shared" si="1"/>
        <v>1.6</v>
      </c>
      <c r="BW31" s="2"/>
      <c r="BX31" s="25">
        <f t="shared" si="2"/>
      </c>
      <c r="BY31" s="25">
        <f t="shared" si="3"/>
        <v>1.6</v>
      </c>
    </row>
    <row r="32" spans="1:77" ht="15" customHeight="1">
      <c r="A32" s="3" t="s">
        <v>6</v>
      </c>
      <c r="B32" s="2" t="s">
        <v>4</v>
      </c>
      <c r="C32" s="13"/>
      <c r="D32" s="13" t="str">
        <f>IF(C32&gt;0,C32," ")</f>
        <v> </v>
      </c>
      <c r="E32" s="4">
        <f>IF(C32&gt;0,(ROUND(54-AVERAGE(C32),0)*0.8),"")</f>
      </c>
      <c r="F32" s="13">
        <v>49</v>
      </c>
      <c r="G32" s="4" t="e">
        <f>IF(F32&gt;0,F32+E32,"")</f>
        <v>#VALUE!</v>
      </c>
      <c r="H32" s="4">
        <f>IF(C32+F32&gt;0,(ROUND(54-AVERAGE(C32,F32),0)*0.8),"")</f>
        <v>4</v>
      </c>
      <c r="I32" s="13"/>
      <c r="J32" s="4">
        <f>IF(I32&gt;0,H32+I32,"")</f>
      </c>
      <c r="K32" s="4">
        <f>IF(C32+F32+I32&gt;0,(ROUND(54-AVERAGE(C32,F32,I32),0)*0.8),"")</f>
        <v>4</v>
      </c>
      <c r="L32" s="13"/>
      <c r="M32" s="4">
        <f>IF(L32&gt;0,K32+L32,"")</f>
      </c>
      <c r="N32" s="4">
        <f>IF(C32+F32+I32+L32&gt;0,(ROUND(54-AVERAGE(C32,F32,I32,L32),0)*0.8),"")</f>
        <v>4</v>
      </c>
      <c r="O32" s="3" t="str">
        <f t="shared" si="0"/>
        <v>Spaulding, Jordan</v>
      </c>
      <c r="P32" s="13">
        <v>47</v>
      </c>
      <c r="Q32" s="20">
        <f>IF(P32&gt;0,P32+N32,"")</f>
        <v>51</v>
      </c>
      <c r="R32" s="4">
        <f>IF(C32+F32+I32+L32+P32&gt;0,(ROUND(54-AVERAGE(C32,F32,I32,L32,P32),0)*0.8),"")</f>
        <v>4.800000000000001</v>
      </c>
      <c r="S32" s="13">
        <v>50</v>
      </c>
      <c r="T32" s="4">
        <f>IF(S32&gt;0,R32+S32,"")</f>
        <v>54.8</v>
      </c>
      <c r="U32" s="4">
        <f>IF(C32+F32+I32+L32+P32+S32&gt;0,(ROUND(54-AVERAGE(C32,F32,I32,L32,P32,S32),0)*0.8),"")</f>
        <v>4</v>
      </c>
      <c r="V32" s="13">
        <v>45</v>
      </c>
      <c r="W32" s="4">
        <f t="shared" si="4"/>
        <v>49</v>
      </c>
      <c r="X32" s="4">
        <f t="shared" si="5"/>
        <v>4.800000000000001</v>
      </c>
      <c r="Y32" s="13">
        <v>47</v>
      </c>
      <c r="Z32" s="22">
        <f>IF(Y32&gt;0,X32+Y32,"")</f>
        <v>51.8</v>
      </c>
      <c r="AA32" s="4">
        <f>IF(C32+F32+I32+L32+P32+S32+V32+Y32&gt;0,(ROUND(54-AVERAGE(C32,F32,I32,L32,P32,S32,V32,Y32),0)*0.8),"")</f>
        <v>4.800000000000001</v>
      </c>
      <c r="AC32" s="3" t="str">
        <f t="shared" si="6"/>
        <v>Spaulding, Jordan</v>
      </c>
      <c r="AD32" s="13">
        <v>51</v>
      </c>
      <c r="AE32" s="4">
        <f t="shared" si="7"/>
        <v>55.8</v>
      </c>
      <c r="AF32" s="4">
        <f>IF(C32+F32+I32+L32+P32+S32+V32+Y32+AD32&gt;0,(ROUND(54-AVERAGE(C32,F32,I32,L32,P32,S32,V32,Y32,AD32),0)*0.8),"")</f>
        <v>4.800000000000001</v>
      </c>
      <c r="AG32" s="13">
        <v>49</v>
      </c>
      <c r="AH32" s="22">
        <f t="shared" si="8"/>
        <v>53.8</v>
      </c>
      <c r="AI32" s="4">
        <f t="shared" si="9"/>
        <v>4.800000000000001</v>
      </c>
      <c r="AJ32" s="13">
        <v>50</v>
      </c>
      <c r="AK32" s="4">
        <f t="shared" si="10"/>
        <v>54.8</v>
      </c>
      <c r="AL32" s="4">
        <f t="shared" si="11"/>
        <v>4.800000000000001</v>
      </c>
      <c r="AM32" s="13">
        <v>51</v>
      </c>
      <c r="AN32" s="4">
        <f t="shared" si="12"/>
        <v>55.8</v>
      </c>
      <c r="AO32" s="4">
        <f t="shared" si="13"/>
        <v>4</v>
      </c>
      <c r="AQ32" s="3" t="str">
        <f t="shared" si="34"/>
        <v>Spaulding, Jordan</v>
      </c>
      <c r="AR32" s="13"/>
      <c r="AS32" s="4">
        <f t="shared" si="35"/>
      </c>
      <c r="AT32" s="4">
        <f t="shared" si="16"/>
        <v>4</v>
      </c>
      <c r="AU32" s="13">
        <v>49</v>
      </c>
      <c r="AV32" s="4">
        <f t="shared" si="36"/>
        <v>53</v>
      </c>
      <c r="AW32" s="4">
        <f t="shared" si="18"/>
        <v>4</v>
      </c>
      <c r="AX32" s="13">
        <v>47</v>
      </c>
      <c r="AY32" s="4">
        <f t="shared" si="37"/>
        <v>51</v>
      </c>
      <c r="AZ32" s="4">
        <f t="shared" si="20"/>
        <v>4</v>
      </c>
      <c r="BA32" s="13">
        <v>54</v>
      </c>
      <c r="BB32" s="4">
        <f t="shared" si="38"/>
        <v>58</v>
      </c>
      <c r="BC32" s="4">
        <f t="shared" si="22"/>
        <v>4</v>
      </c>
      <c r="BE32" s="3" t="str">
        <f t="shared" si="39"/>
        <v>Spaulding, Jordan</v>
      </c>
      <c r="BF32" s="13"/>
      <c r="BG32" s="4">
        <f t="shared" si="24"/>
      </c>
      <c r="BH32" s="4">
        <f t="shared" si="25"/>
        <v>4</v>
      </c>
      <c r="BI32" s="13"/>
      <c r="BJ32" s="4">
        <f t="shared" si="26"/>
      </c>
      <c r="BK32" s="4">
        <f t="shared" si="27"/>
        <v>4</v>
      </c>
      <c r="BL32" s="13">
        <v>49</v>
      </c>
      <c r="BM32" s="4">
        <f t="shared" si="28"/>
        <v>53</v>
      </c>
      <c r="BN32" s="4">
        <f t="shared" si="29"/>
        <v>4</v>
      </c>
      <c r="BO32" s="13"/>
      <c r="BP32" s="4">
        <f t="shared" si="30"/>
      </c>
      <c r="BQ32" s="4">
        <f t="shared" si="31"/>
        <v>4</v>
      </c>
      <c r="BS32" s="3" t="str">
        <f t="shared" si="40"/>
        <v>Spaulding, Jordan</v>
      </c>
      <c r="BT32" s="2"/>
      <c r="BU32" s="25">
        <f t="shared" si="33"/>
      </c>
      <c r="BV32" s="25">
        <f t="shared" si="1"/>
        <v>4</v>
      </c>
      <c r="BW32" s="2"/>
      <c r="BX32" s="25">
        <f t="shared" si="2"/>
      </c>
      <c r="BY32" s="25">
        <f t="shared" si="3"/>
        <v>4</v>
      </c>
    </row>
    <row r="33" spans="1:77" ht="15" customHeight="1">
      <c r="A33" s="3" t="s">
        <v>5</v>
      </c>
      <c r="B33" s="2" t="s">
        <v>4</v>
      </c>
      <c r="C33" s="13">
        <v>50</v>
      </c>
      <c r="D33" s="18">
        <f>IF(C33&gt;0,C33," ")</f>
        <v>50</v>
      </c>
      <c r="E33" s="4">
        <f>IF(C33&gt;0,(ROUND(54-AVERAGE(C33),0)*0.8),"")</f>
        <v>3.2</v>
      </c>
      <c r="F33" s="13">
        <v>48</v>
      </c>
      <c r="G33" s="21">
        <f>IF(F33&gt;0,F33+E33,"")</f>
        <v>51.2</v>
      </c>
      <c r="H33" s="4">
        <f>IF(C33+F33&gt;0,(ROUND(54-AVERAGE(C33,F33),0)*0.8),"")</f>
        <v>4</v>
      </c>
      <c r="I33" s="13">
        <v>52</v>
      </c>
      <c r="J33" s="4">
        <f>IF(I33&gt;0,H33+I33,"")</f>
        <v>56</v>
      </c>
      <c r="K33" s="4">
        <f>IF(C33+F33+I33&gt;0,(ROUND(54-AVERAGE(C33,F33,I33),0)*0.8),"")</f>
        <v>3.2</v>
      </c>
      <c r="L33" s="13">
        <v>55</v>
      </c>
      <c r="M33" s="4">
        <f>IF(L33&gt;0,K33+L33,"")</f>
        <v>58.2</v>
      </c>
      <c r="N33" s="4">
        <f>IF(C33+F33+I33+L33&gt;0,(ROUND(54-AVERAGE(C33,F33,I33,L33),0)*0.8),"")</f>
        <v>2.4000000000000004</v>
      </c>
      <c r="O33" s="3" t="str">
        <f t="shared" si="0"/>
        <v>Spaulding, Ricky</v>
      </c>
      <c r="P33" s="13">
        <v>52</v>
      </c>
      <c r="Q33" s="4">
        <f>IF(P33&gt;0,P33+N33,"")</f>
        <v>54.4</v>
      </c>
      <c r="R33" s="4">
        <f>IF(C33+F33+I33+L33+P33&gt;0,(ROUND(54-AVERAGE(C33,F33,I33,L33,P33),0)*0.8),"")</f>
        <v>2.4000000000000004</v>
      </c>
      <c r="S33" s="13">
        <v>54</v>
      </c>
      <c r="T33" s="4">
        <f>IF(S33&gt;0,R33+S33,"")</f>
        <v>56.4</v>
      </c>
      <c r="U33" s="4">
        <f>IF(C33+F33+I33+L33+P33+S33&gt;0,(ROUND(54-AVERAGE(C33,F33,I33,L33,P33,S33),0)*0.8),"")</f>
        <v>1.6</v>
      </c>
      <c r="V33" s="13">
        <v>52</v>
      </c>
      <c r="W33" s="4">
        <f t="shared" si="4"/>
        <v>53.6</v>
      </c>
      <c r="X33" s="4">
        <f t="shared" si="5"/>
        <v>1.6</v>
      </c>
      <c r="Y33" s="13"/>
      <c r="Z33" s="4">
        <f>IF(Y33&gt;0,X33+Y33,"")</f>
      </c>
      <c r="AA33" s="4">
        <f>IF(C33+F33+I33+L33+P33+S33+V33+Y33&gt;0,(ROUND(54-AVERAGE(C33,F33,I33,L33,P33,S33,V33,Y33),0)*0.8),"")</f>
        <v>1.6</v>
      </c>
      <c r="AC33" s="3" t="str">
        <f t="shared" si="6"/>
        <v>Spaulding, Ricky</v>
      </c>
      <c r="AD33" s="13">
        <v>49</v>
      </c>
      <c r="AE33" s="21">
        <f t="shared" si="7"/>
        <v>50.6</v>
      </c>
      <c r="AF33" s="4">
        <f>IF(C33+F33+I33+L33+P33+S33+V33+Y33+AD33&gt;0,(ROUND(54-AVERAGE(C33,F33,I33,L33,P33,S33,V33,Y33,AD33),0)*0.8),"")</f>
        <v>2.4000000000000004</v>
      </c>
      <c r="AG33" s="13">
        <v>46</v>
      </c>
      <c r="AH33" s="21">
        <f t="shared" si="8"/>
        <v>48.4</v>
      </c>
      <c r="AI33" s="4">
        <f t="shared" si="9"/>
        <v>2.4000000000000004</v>
      </c>
      <c r="AJ33" s="13">
        <v>53</v>
      </c>
      <c r="AK33" s="4">
        <f t="shared" si="10"/>
        <v>55.4</v>
      </c>
      <c r="AL33" s="4">
        <f t="shared" si="11"/>
        <v>2.4000000000000004</v>
      </c>
      <c r="AM33" s="13">
        <v>49</v>
      </c>
      <c r="AN33" s="4">
        <f t="shared" si="12"/>
        <v>51.4</v>
      </c>
      <c r="AO33" s="4">
        <f t="shared" si="13"/>
        <v>2.4000000000000004</v>
      </c>
      <c r="AQ33" s="3" t="str">
        <f t="shared" si="34"/>
        <v>Spaulding, Ricky</v>
      </c>
      <c r="AR33" s="13">
        <v>52</v>
      </c>
      <c r="AS33" s="19">
        <f t="shared" si="35"/>
        <v>54.4</v>
      </c>
      <c r="AT33" s="4">
        <f t="shared" si="16"/>
        <v>2.4000000000000004</v>
      </c>
      <c r="AU33" s="13">
        <v>53</v>
      </c>
      <c r="AV33" s="4">
        <f t="shared" si="36"/>
        <v>55.4</v>
      </c>
      <c r="AW33" s="4">
        <f t="shared" si="18"/>
        <v>2.4000000000000004</v>
      </c>
      <c r="AX33" s="13">
        <v>56</v>
      </c>
      <c r="AY33" s="4">
        <f t="shared" si="37"/>
        <v>58.4</v>
      </c>
      <c r="AZ33" s="4">
        <f t="shared" si="20"/>
        <v>2.4000000000000004</v>
      </c>
      <c r="BA33" s="13">
        <v>51</v>
      </c>
      <c r="BB33" s="4">
        <f t="shared" si="38"/>
        <v>53.4</v>
      </c>
      <c r="BC33" s="4">
        <f t="shared" si="22"/>
        <v>2.4000000000000004</v>
      </c>
      <c r="BE33" s="3" t="str">
        <f t="shared" si="39"/>
        <v>Spaulding, Ricky</v>
      </c>
      <c r="BF33" s="13"/>
      <c r="BG33" s="4">
        <f t="shared" si="24"/>
      </c>
      <c r="BH33" s="4">
        <f t="shared" si="25"/>
        <v>2.4000000000000004</v>
      </c>
      <c r="BI33" s="13">
        <v>55</v>
      </c>
      <c r="BJ33" s="22">
        <f t="shared" si="26"/>
        <v>57.4</v>
      </c>
      <c r="BK33" s="4">
        <f t="shared" si="27"/>
        <v>1.6</v>
      </c>
      <c r="BL33" s="13">
        <v>49</v>
      </c>
      <c r="BM33" s="4">
        <f t="shared" si="28"/>
        <v>50.6</v>
      </c>
      <c r="BN33" s="4">
        <f t="shared" si="29"/>
        <v>1.6</v>
      </c>
      <c r="BO33" s="13">
        <v>56</v>
      </c>
      <c r="BP33" s="4">
        <f t="shared" si="30"/>
        <v>57.6</v>
      </c>
      <c r="BQ33" s="4">
        <f t="shared" si="31"/>
        <v>1.6</v>
      </c>
      <c r="BS33" s="3" t="str">
        <f t="shared" si="40"/>
        <v>Spaulding, Ricky</v>
      </c>
      <c r="BT33" s="2">
        <v>53</v>
      </c>
      <c r="BU33" s="25">
        <f t="shared" si="33"/>
        <v>54.6</v>
      </c>
      <c r="BV33" s="25">
        <f t="shared" si="1"/>
        <v>1.6</v>
      </c>
      <c r="BW33" s="2">
        <v>50</v>
      </c>
      <c r="BX33" s="25">
        <f t="shared" si="2"/>
        <v>51.6</v>
      </c>
      <c r="BY33" s="25">
        <f t="shared" si="3"/>
        <v>1.6</v>
      </c>
    </row>
    <row r="34" spans="1:77" ht="15" customHeight="1">
      <c r="A34" s="3" t="s">
        <v>69</v>
      </c>
      <c r="B34" s="2"/>
      <c r="C34" s="13"/>
      <c r="D34" s="13" t="str">
        <f>IF(C34&gt;0,C34," ")</f>
        <v> </v>
      </c>
      <c r="E34" s="4">
        <f>IF(C34&gt;0,(ROUND(54-AVERAGE(C34),0)*0.8),"")</f>
      </c>
      <c r="F34" s="13"/>
      <c r="G34" s="4">
        <f>IF(F34&gt;0,F34+E34,"")</f>
      </c>
      <c r="H34" s="4">
        <f>IF(C34+F34&gt;0,(ROUND(54-AVERAGE(C34,F34),0)*0.8),"")</f>
      </c>
      <c r="I34" s="13"/>
      <c r="J34" s="4">
        <f>IF(I34&gt;0,H34+I34,"")</f>
      </c>
      <c r="K34" s="4">
        <f>IF(C34+F34+I34&gt;0,(ROUND(54-AVERAGE(C34,F34,I34),0)*0.8),"")</f>
      </c>
      <c r="L34" s="13"/>
      <c r="M34" s="4">
        <f>IF(L34&gt;0,K34+L34,"")</f>
      </c>
      <c r="N34" s="4">
        <f>IF(C34+F34+I34+L34&gt;0,(ROUND(54-AVERAGE(C34,F34,I34,L34),0)*0.8),"")</f>
      </c>
      <c r="O34" s="3" t="str">
        <f t="shared" si="0"/>
        <v>Stone, Thomas</v>
      </c>
      <c r="P34" s="13"/>
      <c r="Q34" s="4">
        <f>IF(P34&gt;0,P34+N34,"")</f>
      </c>
      <c r="R34" s="4">
        <f>IF(C34+F34+I34+L34+P34&gt;0,(ROUND(54-AVERAGE(C34,F34,I34,L34,P34),0)*0.8),"")</f>
      </c>
      <c r="S34" s="13"/>
      <c r="T34" s="4">
        <f>IF(S34&gt;0,R34+S34,"")</f>
      </c>
      <c r="U34" s="4">
        <f>IF(C34+F34+I34+L34+P34+S34&gt;0,(ROUND(54-AVERAGE(C34,F34,I34,L34,P34,S34),0)*0.8),"")</f>
      </c>
      <c r="V34" s="13"/>
      <c r="W34" s="4">
        <f t="shared" si="4"/>
      </c>
      <c r="X34" s="4">
        <f t="shared" si="5"/>
      </c>
      <c r="Y34" s="13"/>
      <c r="Z34" s="4">
        <f>IF(Y34&gt;0,X34+Y34,"")</f>
      </c>
      <c r="AA34" s="4">
        <f>IF(C34+F34+I34+L34+P34+S34+V34+Y34&gt;0,(ROUND(54-AVERAGE(C34,F34,I34,L34,P34,S34,V34,Y34),0)*0.8),"")</f>
      </c>
      <c r="AC34" s="3" t="str">
        <f t="shared" si="6"/>
        <v>Stone, Thomas</v>
      </c>
      <c r="AD34" s="13"/>
      <c r="AE34" s="4">
        <f t="shared" si="7"/>
      </c>
      <c r="AF34" s="4">
        <f>IF(C34+F34+I34+L34+P34+S34+V34+Y34+AD34&gt;0,(ROUND(54-AVERAGE(C34,F34,I34,L34,P34,S34,V34,Y34,AD34),0)*0.8),"")</f>
      </c>
      <c r="AG34" s="13"/>
      <c r="AH34" s="4">
        <f t="shared" si="8"/>
      </c>
      <c r="AI34" s="4">
        <f t="shared" si="9"/>
      </c>
      <c r="AJ34" s="13"/>
      <c r="AK34" s="4">
        <f t="shared" si="10"/>
      </c>
      <c r="AL34" s="4">
        <f t="shared" si="11"/>
      </c>
      <c r="AM34" s="13"/>
      <c r="AN34" s="4">
        <f t="shared" si="12"/>
      </c>
      <c r="AO34" s="4">
        <f t="shared" si="13"/>
      </c>
      <c r="AQ34" s="3" t="str">
        <f t="shared" si="34"/>
        <v>Stone, Thomas</v>
      </c>
      <c r="AR34" s="13"/>
      <c r="AS34" s="4">
        <f t="shared" si="35"/>
      </c>
      <c r="AT34" s="4">
        <f t="shared" si="16"/>
      </c>
      <c r="AU34" s="13"/>
      <c r="AV34" s="4">
        <f t="shared" si="36"/>
      </c>
      <c r="AW34" s="4">
        <f t="shared" si="18"/>
      </c>
      <c r="AX34" s="13"/>
      <c r="AY34" s="4">
        <f t="shared" si="37"/>
      </c>
      <c r="AZ34" s="4">
        <f t="shared" si="20"/>
      </c>
      <c r="BA34" s="13"/>
      <c r="BB34" s="4">
        <f t="shared" si="38"/>
      </c>
      <c r="BC34" s="4">
        <f t="shared" si="22"/>
      </c>
      <c r="BE34" s="3" t="str">
        <f t="shared" si="39"/>
        <v>Stone, Thomas</v>
      </c>
      <c r="BF34" s="13"/>
      <c r="BG34" s="4">
        <f t="shared" si="24"/>
      </c>
      <c r="BH34" s="4">
        <f t="shared" si="25"/>
      </c>
      <c r="BI34" s="13"/>
      <c r="BJ34" s="4">
        <f t="shared" si="26"/>
      </c>
      <c r="BK34" s="4">
        <f t="shared" si="27"/>
      </c>
      <c r="BL34" s="13">
        <v>59</v>
      </c>
      <c r="BM34" s="4" t="e">
        <f t="shared" si="28"/>
        <v>#VALUE!</v>
      </c>
      <c r="BN34" s="4">
        <f t="shared" si="29"/>
        <v>-4</v>
      </c>
      <c r="BO34" s="13"/>
      <c r="BP34" s="4">
        <f t="shared" si="30"/>
      </c>
      <c r="BQ34" s="4">
        <f t="shared" si="31"/>
        <v>-4</v>
      </c>
      <c r="BS34" s="3" t="str">
        <f t="shared" si="40"/>
        <v>Stone, Thomas</v>
      </c>
      <c r="BT34" s="2"/>
      <c r="BU34" s="25">
        <f t="shared" si="33"/>
      </c>
      <c r="BV34" s="25">
        <f t="shared" si="1"/>
        <v>-4</v>
      </c>
      <c r="BW34" s="2"/>
      <c r="BX34" s="25">
        <f t="shared" si="2"/>
      </c>
      <c r="BY34" s="25">
        <f t="shared" si="3"/>
        <v>-4</v>
      </c>
    </row>
    <row r="35" spans="1:77" ht="15" customHeight="1">
      <c r="A35" s="3" t="s">
        <v>67</v>
      </c>
      <c r="B35" s="2"/>
      <c r="C35" s="13"/>
      <c r="D35" s="13" t="str">
        <f>IF(C35&gt;0,C35," ")</f>
        <v> </v>
      </c>
      <c r="E35" s="4">
        <f>IF(C35&gt;0,(ROUND(54-AVERAGE(C35),0)*0.8),"")</f>
      </c>
      <c r="F35" s="13"/>
      <c r="G35" s="4">
        <f>IF(F35&gt;0,F35+E35,"")</f>
      </c>
      <c r="H35" s="4">
        <f>IF(C35+F35&gt;0,(ROUND(54-AVERAGE(C35,F35),0)*0.8),"")</f>
      </c>
      <c r="I35" s="13"/>
      <c r="J35" s="4">
        <f>IF(I35&gt;0,H35+I35,"")</f>
      </c>
      <c r="K35" s="4">
        <f>IF(C35+F35+I35&gt;0,(ROUND(54-AVERAGE(C35,F35,I35),0)*0.8),"")</f>
      </c>
      <c r="L35" s="13"/>
      <c r="M35" s="4">
        <f>IF(L35&gt;0,K35+L35,"")</f>
      </c>
      <c r="N35" s="4">
        <f>IF(C35+F35+I35+L35&gt;0,(ROUND(54-AVERAGE(C35,F35,I35,L35),0)*0.8),"")</f>
      </c>
      <c r="O35" s="3" t="str">
        <f>A35</f>
        <v>Tinnell, David</v>
      </c>
      <c r="P35" s="13"/>
      <c r="Q35" s="4">
        <f>IF(P35&gt;0,P35+N35,"")</f>
      </c>
      <c r="R35" s="4">
        <f>IF(C35+F35+I35+L35+P35&gt;0,(ROUND(54-AVERAGE(C35,F35,I35,L35,P35),0)*0.8),"")</f>
      </c>
      <c r="S35" s="13"/>
      <c r="T35" s="4">
        <f>IF(S35&gt;0,R35+S35,"")</f>
      </c>
      <c r="U35" s="4">
        <f>IF(C35+F35+I35+L35+P35+S35&gt;0,(ROUND(54-AVERAGE(C35,F35,I35,L35,P35,S35),0)*0.8),"")</f>
      </c>
      <c r="V35" s="13"/>
      <c r="W35" s="4">
        <f>IF(V35&gt;0,V35+U35,"")</f>
      </c>
      <c r="X35" s="4">
        <f>IF(C35+F35+I35+L35+P35+S35+V35&gt;0,(ROUND(54-AVERAGE(C35,F35,I35,L35,P35,S35,V35),0)*0.8),"")</f>
      </c>
      <c r="Y35" s="13"/>
      <c r="Z35" s="4">
        <f>IF(Y35&gt;0,X35+Y35,"")</f>
      </c>
      <c r="AA35" s="4">
        <f>IF(C35+F35+I35+L35+P35+S35+V35+Y35&gt;0,(ROUND(54-AVERAGE(C35,F35,I35,L35,P35,S35,V35,Y35),0)*0.8),"")</f>
      </c>
      <c r="AC35" s="3" t="str">
        <f>A35</f>
        <v>Tinnell, David</v>
      </c>
      <c r="AD35" s="13"/>
      <c r="AE35" s="4">
        <f>IF(AD35&gt;0,AA35+AD35,"")</f>
      </c>
      <c r="AF35" s="4">
        <f>IF(C35+F35+I35+L35+P35+S35+V35+Y35+AD35&gt;0,(ROUND(54-AVERAGE(C35,F35,I35,L35,P35,S35,V35,Y35,AD35),0)*0.8),"")</f>
      </c>
      <c r="AG35" s="13"/>
      <c r="AH35" s="4">
        <f>IF(AG35&gt;0,AF35+AG35,"")</f>
      </c>
      <c r="AI35" s="4">
        <f>IF(C35+F35+I35+L35+P35+S35+V35+Y35+AD35+AG35&gt;0,(ROUND(54-AVERAGE(C35,F35,I35,L35,P35,S35,V35,Y35,AD35,AG35),0)*0.8),"")</f>
      </c>
      <c r="AJ35" s="13"/>
      <c r="AK35" s="4">
        <f>IF(AJ35&gt;0,AI35+AJ35,"")</f>
      </c>
      <c r="AL35" s="4">
        <f>IF(C35+F35+I35+L35+P35+S35+V35+Y35+AD35+AG35+AJ35&gt;0,(ROUND(54-AVERAGE(C35,F35,I35,L35,P35,S35,V35,Y35,AD35,AG35,AJ35),0)*0.8),"")</f>
      </c>
      <c r="AM35" s="13">
        <v>60</v>
      </c>
      <c r="AN35" s="4" t="e">
        <f>IF(AM35&gt;0,AL35+AM35,"")</f>
        <v>#VALUE!</v>
      </c>
      <c r="AO35" s="4">
        <f>IF(C35+F35+I35+L35+P35+S35+V35+Y35+AD35+AG35+AJ35+AM35&gt;0,(ROUND(54-AVERAGE(C35,F35,I35,L35,P35,S35,V35,Y35,AD35,AG35,AJ35,AM35),0)*0.8),"")</f>
        <v>-4.800000000000001</v>
      </c>
      <c r="AQ35" s="3" t="str">
        <f>O35</f>
        <v>Tinnell, David</v>
      </c>
      <c r="AR35" s="13"/>
      <c r="AS35" s="4">
        <f>IF(AR35&gt;0,AO35+AR35,"")</f>
      </c>
      <c r="AT35" s="4">
        <f>IF(C35+F35+I35+L35+P35+S35+V35+Y35+AD35+AG35+AJ35+AM35+AR35&gt;0,(ROUND(54-AVERAGE(C35,F35,I35,L35,P35,S35,V35,Y35,AD35,AG35,AJ35,AM35,AR35),0)*0.8),"")</f>
        <v>-4.800000000000001</v>
      </c>
      <c r="AU35" s="13"/>
      <c r="AV35" s="4">
        <f>IF(AU35&gt;0,AT35+AU35,"")</f>
      </c>
      <c r="AW35" s="4">
        <f>IF(C35+F35+I35+L35+P35+S35+V35+Y35+AD35+AG35+AJ35+AM35+AR35+AU35&gt;0,(ROUND(54-AVERAGE(C35,F35,I35,L35,P35,S35,V35,Y35,AD35,AG35,AJ35,AM35,AR35,AU35),0)*0.8),"")</f>
        <v>-4.800000000000001</v>
      </c>
      <c r="AX35" s="13"/>
      <c r="AY35" s="4">
        <f>IF(AX35&gt;0,AW35+AX35,"")</f>
      </c>
      <c r="AZ35" s="4">
        <f>IF(C35+F35+I35+L35+P35+S35+V35+Y35+AD35+AG35+AJ35+AM35+AR35+AU35+AX35&gt;0,(ROUND(54-AVERAGE(C35,F35,I35,L35,P35,S35,V35,Y35,AD35,AG35,AJ35,AM35,AR35,AU35,AX35),0)*0.8),"")</f>
        <v>-4.800000000000001</v>
      </c>
      <c r="BA35" s="13"/>
      <c r="BB35" s="4">
        <f>IF(BA35&gt;0,AZ35+BA35,"")</f>
      </c>
      <c r="BC35" s="4">
        <f>IF(C35+F35+I35+L35+P35+S35+V35+Y35+AD35+AG35+AJ35+AM35+AR35+AU35+AX35+BA35&gt;0,(ROUND(54-AVERAGE(C35,F35,I35,L35,P35,S35,V35,Y35,AD35,AG35,AJ35,AM35,AR35,AU35,AX35,BA35),0)*0.8),"")</f>
        <v>-4.800000000000001</v>
      </c>
      <c r="BE35" s="3" t="str">
        <f>AC35</f>
        <v>Tinnell, David</v>
      </c>
      <c r="BF35" s="13"/>
      <c r="BG35" s="4">
        <f>IF(BF35&gt;0,BC35+BF35,"")</f>
      </c>
      <c r="BH35" s="4">
        <f>IF(C35+F35+I35+L35+P35+S35+V35+Y35+AD35+AG35+AJ35+AM35+AR35+AU35+AX35+BA35+BF35&gt;0,(ROUND(54-AVERAGE(C35,F35,I35,L35,P35,S35,V35,Y35,AD35,AG35,AJ35,AM35,AR35,AU35,AX35,BA35,BF35),0)*0.8),"")</f>
        <v>-4.800000000000001</v>
      </c>
      <c r="BI35" s="13"/>
      <c r="BJ35" s="4">
        <f>IF(BI35&gt;0,BH35+BI35,"")</f>
      </c>
      <c r="BK35" s="4">
        <f>IF(C35+F35+I35+L35+P35+S35+V35+Y35+AD35+AG35+AJ35+AM35+AR35+AU35+AX35+BA35+BF35+BI35&gt;0,(ROUND(54-AVERAGE(C35,F35,I35,L35,P35,S35,V35,Y35,AD35,AG35,AJ35,AM35,AR35,AU35,AX35,BA35,BF35,BI35),0)*0.8),"")</f>
        <v>-4.800000000000001</v>
      </c>
      <c r="BL35" s="13"/>
      <c r="BM35" s="4">
        <f>IF(BL35&gt;0,BK35+BL35,"")</f>
      </c>
      <c r="BN35" s="4">
        <f>IF(C35+F35+I35+L35+P35+S35+V35+Y35+AD35+AG35+AJ35+AM35+AR35+AU35+AX35+BA35+BF35+BI35+BL35&gt;0,(ROUND(54-AVERAGE(C35,F35,I35,L35,P35,S35,V35,Y35,AD35,AG35,AJ35,AM35,AR35,AU35,AX35,BA35,BF35,BI35,BL35),0)*0.8),"")</f>
        <v>-4.800000000000001</v>
      </c>
      <c r="BO35" s="13"/>
      <c r="BP35" s="4">
        <f>IF(BO35&gt;0,BN35+BO35,"")</f>
      </c>
      <c r="BQ35" s="4">
        <f>IF(C35+F35+I35+L35+P35+S35+V35+Y35+AD35+AG35+AJ35+AM35+AR35+AU35+AX35+BA35+BF35+BI35+BL35+BO35&gt;0,(ROUND(54-AVERAGE(C35,F35,I35,L35,P35,S35,V35,Y35,AD35,AG35,AJ35,AM35,AR35,AU35,AX35,BA35,BF35,BI35,BL35,BO35),0)*0.8),"")</f>
        <v>-4.800000000000001</v>
      </c>
      <c r="BS35" s="3" t="str">
        <f t="shared" si="40"/>
        <v>Tinnell, David</v>
      </c>
      <c r="BT35" s="2"/>
      <c r="BU35" s="25">
        <f t="shared" si="33"/>
      </c>
      <c r="BV35" s="25">
        <f t="shared" si="1"/>
        <v>-4.800000000000001</v>
      </c>
      <c r="BW35" s="2"/>
      <c r="BX35" s="25">
        <f t="shared" si="2"/>
      </c>
      <c r="BY35" s="25">
        <f t="shared" si="3"/>
        <v>-4.800000000000001</v>
      </c>
    </row>
    <row r="36" spans="1:77" ht="15" customHeight="1">
      <c r="A36" s="3" t="s">
        <v>34</v>
      </c>
      <c r="B36" s="2" t="s">
        <v>4</v>
      </c>
      <c r="C36" s="13"/>
      <c r="D36" s="13" t="str">
        <f>IF(C36&gt;0,C36," ")</f>
        <v> </v>
      </c>
      <c r="E36" s="4">
        <f>IF(C36&gt;0,(ROUND(54-AVERAGE(C36),0)*0.8),"")</f>
      </c>
      <c r="F36" s="13">
        <v>58</v>
      </c>
      <c r="G36" s="4" t="e">
        <f>IF(F36&gt;0,F36+E36,"")</f>
        <v>#VALUE!</v>
      </c>
      <c r="H36" s="4">
        <f>IF(C36+F36&gt;0,(ROUND(54-AVERAGE(C36,F36),0)*0.8),"")</f>
        <v>-3.2</v>
      </c>
      <c r="I36" s="13">
        <v>56</v>
      </c>
      <c r="J36" s="4">
        <f>IF(I36&gt;0,H36+I36,"")</f>
        <v>52.8</v>
      </c>
      <c r="K36" s="4">
        <f>IF(C36+F36+I36&gt;0,(ROUND(54-AVERAGE(C36,F36,I36),0)*0.8),"")</f>
        <v>-2.4000000000000004</v>
      </c>
      <c r="L36" s="13"/>
      <c r="M36" s="4">
        <f>IF(L36&gt;0,K36+L36,"")</f>
      </c>
      <c r="N36" s="4">
        <f>IF(C36+F36+I36+L36&gt;0,(ROUND(54-AVERAGE(C36,F36,I36,L36),0)*0.8),"")</f>
        <v>-2.4000000000000004</v>
      </c>
      <c r="O36" s="3" t="str">
        <f t="shared" si="0"/>
        <v>Tinnell, Tim</v>
      </c>
      <c r="P36" s="13"/>
      <c r="Q36" s="4">
        <f>IF(P36&gt;0,P36+N36,"")</f>
      </c>
      <c r="R36" s="4">
        <f>IF(C36+F36+I36+L36+P36&gt;0,(ROUND(54-AVERAGE(C36,F36,I36,L36,P36),0)*0.8),"")</f>
        <v>-2.4000000000000004</v>
      </c>
      <c r="S36" s="13"/>
      <c r="T36" s="4">
        <f>IF(S36&gt;0,R36+S36,"")</f>
      </c>
      <c r="U36" s="4">
        <f>IF(C36+F36+I36+L36+P36+S36&gt;0,(ROUND(54-AVERAGE(C36,F36,I36,L36,P36,S36),0)*0.8),"")</f>
        <v>-2.4000000000000004</v>
      </c>
      <c r="V36" s="13"/>
      <c r="W36" s="4">
        <f t="shared" si="4"/>
      </c>
      <c r="X36" s="4">
        <f t="shared" si="5"/>
        <v>-2.4000000000000004</v>
      </c>
      <c r="Y36" s="13"/>
      <c r="Z36" s="4">
        <f>IF(Y36&gt;0,X36+Y36,"")</f>
      </c>
      <c r="AA36" s="4">
        <f>IF(C36+F36+I36+L36+P36+S36+V36+Y36&gt;0,(ROUND(54-AVERAGE(C36,F36,I36,L36,P36,S36,V36,Y36),0)*0.8),"")</f>
        <v>-2.4000000000000004</v>
      </c>
      <c r="AC36" s="3" t="str">
        <f t="shared" si="6"/>
        <v>Tinnell, Tim</v>
      </c>
      <c r="AD36" s="13"/>
      <c r="AE36" s="4">
        <f t="shared" si="7"/>
      </c>
      <c r="AF36" s="4">
        <f>IF(C36+F36+I36+L36+P36+S36+V36+Y36+AD36&gt;0,(ROUND(54-AVERAGE(C36,F36,I36,L36,P36,S36,V36,Y36,AD36),0)*0.8),"")</f>
        <v>-2.4000000000000004</v>
      </c>
      <c r="AG36" s="13"/>
      <c r="AH36" s="4">
        <f t="shared" si="8"/>
      </c>
      <c r="AI36" s="4">
        <f t="shared" si="9"/>
        <v>-2.4000000000000004</v>
      </c>
      <c r="AJ36" s="13"/>
      <c r="AK36" s="4">
        <f t="shared" si="10"/>
      </c>
      <c r="AL36" s="4">
        <f t="shared" si="11"/>
        <v>-2.4000000000000004</v>
      </c>
      <c r="AM36" s="13">
        <v>58</v>
      </c>
      <c r="AN36" s="4">
        <f t="shared" si="12"/>
        <v>55.6</v>
      </c>
      <c r="AO36" s="4">
        <f t="shared" si="13"/>
        <v>-2.4000000000000004</v>
      </c>
      <c r="AQ36" s="3" t="str">
        <f t="shared" si="34"/>
        <v>Tinnell, Tim</v>
      </c>
      <c r="AR36" s="13"/>
      <c r="AS36" s="4">
        <f t="shared" si="35"/>
      </c>
      <c r="AT36" s="4">
        <f t="shared" si="16"/>
        <v>-2.4000000000000004</v>
      </c>
      <c r="AU36" s="13"/>
      <c r="AV36" s="4">
        <f t="shared" si="36"/>
      </c>
      <c r="AW36" s="4">
        <f t="shared" si="18"/>
        <v>-2.4000000000000004</v>
      </c>
      <c r="AX36" s="13"/>
      <c r="AY36" s="4">
        <f t="shared" si="37"/>
      </c>
      <c r="AZ36" s="4">
        <f t="shared" si="20"/>
        <v>-2.4000000000000004</v>
      </c>
      <c r="BA36" s="13"/>
      <c r="BB36" s="4">
        <f t="shared" si="38"/>
      </c>
      <c r="BC36" s="4">
        <f t="shared" si="22"/>
        <v>-2.4000000000000004</v>
      </c>
      <c r="BE36" s="3" t="str">
        <f t="shared" si="39"/>
        <v>Tinnell, Tim</v>
      </c>
      <c r="BF36" s="13"/>
      <c r="BG36" s="4">
        <f t="shared" si="24"/>
      </c>
      <c r="BH36" s="4">
        <f t="shared" si="25"/>
        <v>-2.4000000000000004</v>
      </c>
      <c r="BI36" s="13"/>
      <c r="BJ36" s="4">
        <f t="shared" si="26"/>
      </c>
      <c r="BK36" s="4">
        <f t="shared" si="27"/>
        <v>-2.4000000000000004</v>
      </c>
      <c r="BL36" s="13"/>
      <c r="BM36" s="4">
        <f t="shared" si="28"/>
      </c>
      <c r="BN36" s="4">
        <f t="shared" si="29"/>
        <v>-2.4000000000000004</v>
      </c>
      <c r="BO36" s="13"/>
      <c r="BP36" s="4">
        <f t="shared" si="30"/>
      </c>
      <c r="BQ36" s="4">
        <f t="shared" si="31"/>
        <v>-2.4000000000000004</v>
      </c>
      <c r="BS36" s="3" t="str">
        <f t="shared" si="40"/>
        <v>Tinnell, Tim</v>
      </c>
      <c r="BT36" s="2"/>
      <c r="BU36" s="25">
        <f t="shared" si="33"/>
      </c>
      <c r="BV36" s="25">
        <f t="shared" si="1"/>
        <v>-2.4000000000000004</v>
      </c>
      <c r="BW36" s="2"/>
      <c r="BX36" s="25">
        <f t="shared" si="2"/>
      </c>
      <c r="BY36" s="25">
        <f t="shared" si="3"/>
        <v>-2.4000000000000004</v>
      </c>
    </row>
    <row r="37" spans="1:77" ht="15" customHeight="1">
      <c r="A37" s="3" t="s">
        <v>60</v>
      </c>
      <c r="B37" s="2" t="s">
        <v>4</v>
      </c>
      <c r="C37" s="13"/>
      <c r="D37" s="13" t="str">
        <f>IF(C37&gt;0,C37," ")</f>
        <v> </v>
      </c>
      <c r="E37" s="4">
        <f>IF(C37&gt;0,(ROUND(54-AVERAGE(C37),0)*0.8),"")</f>
      </c>
      <c r="F37" s="13"/>
      <c r="G37" s="4">
        <f>IF(F37&gt;0,F37+E37,"")</f>
      </c>
      <c r="H37" s="4">
        <f>IF(C37+F37&gt;0,(ROUND(54-AVERAGE(C37,F37),0)*0.8),"")</f>
      </c>
      <c r="I37" s="13"/>
      <c r="J37" s="4">
        <f>IF(I37&gt;0,H37+I37,"")</f>
      </c>
      <c r="K37" s="4">
        <f>IF(C37+F37+I37&gt;0,(ROUND(54-AVERAGE(C37,F37,I37),0)*0.8),"")</f>
      </c>
      <c r="L37" s="13"/>
      <c r="M37" s="4">
        <f>IF(L37&gt;0,K37+L37,"")</f>
      </c>
      <c r="N37" s="4">
        <f>IF(C37+F37+I37+L37&gt;0,(ROUND(54-AVERAGE(C37,F37,I37,L37),0)*0.8),"")</f>
      </c>
      <c r="O37" s="3" t="str">
        <f>A37</f>
        <v>Turner, Cody</v>
      </c>
      <c r="P37" s="13"/>
      <c r="Q37" s="4">
        <f>IF(P37&gt;0,P37+N37,"")</f>
      </c>
      <c r="R37" s="4">
        <f>IF(C37+F37+I37+L37+P37&gt;0,(ROUND(54-AVERAGE(C37,F37,I37,L37,P37),0)*0.8),"")</f>
      </c>
      <c r="S37" s="13">
        <v>63</v>
      </c>
      <c r="T37" s="4" t="e">
        <f>IF(S37&gt;0,R37+S37,"")</f>
        <v>#VALUE!</v>
      </c>
      <c r="U37" s="4">
        <f>IF(C37+F37+I37+L37+P37+S37&gt;0,(ROUND(54-AVERAGE(C37,F37,I37,L37,P37,S37),0)*0.8),"")</f>
        <v>-7.2</v>
      </c>
      <c r="V37" s="13">
        <v>56</v>
      </c>
      <c r="W37" s="4">
        <f>IF(V37&gt;0,V37+U37,"")</f>
        <v>48.8</v>
      </c>
      <c r="X37" s="4">
        <f>IF(C37+F37+I37+L37+P37+S37+V37&gt;0,(ROUND(54-AVERAGE(C37,F37,I37,L37,P37,S37,V37),0)*0.8),"")</f>
        <v>-4.800000000000001</v>
      </c>
      <c r="Y37" s="13"/>
      <c r="Z37" s="4">
        <f>IF(Y37&gt;0,X37+Y37,"")</f>
      </c>
      <c r="AA37" s="4">
        <f>IF(C37+F37+I37+L37+P37+S37+V37+Y37&gt;0,(ROUND(54-AVERAGE(C37,F37,I37,L37,P37,S37,V37,Y37),0)*0.8),"")</f>
        <v>-4.800000000000001</v>
      </c>
      <c r="AC37" s="3" t="str">
        <f>A37</f>
        <v>Turner, Cody</v>
      </c>
      <c r="AD37" s="13"/>
      <c r="AE37" s="4">
        <f>IF(AD37&gt;0,AA37+AD37,"")</f>
      </c>
      <c r="AF37" s="4">
        <f>IF(C37+F37+I37+L37+P37+S37+V37+Y37+AD37&gt;0,(ROUND(54-AVERAGE(C37,F37,I37,L37,P37,S37,V37,Y37,AD37),0)*0.8),"")</f>
        <v>-4.800000000000001</v>
      </c>
      <c r="AG37" s="13"/>
      <c r="AH37" s="4">
        <f>IF(AG37&gt;0,AF37+AG37,"")</f>
      </c>
      <c r="AI37" s="4">
        <f>IF(C37+F37+I37+L37+P37+S37+V37+Y37+AD37+AG37&gt;0,(ROUND(54-AVERAGE(C37,F37,I37,L37,P37,S37,V37,Y37,AD37,AG37),0)*0.8),"")</f>
        <v>-4.800000000000001</v>
      </c>
      <c r="AJ37" s="13"/>
      <c r="AK37" s="4">
        <f>IF(AJ37&gt;0,AI37+AJ37,"")</f>
      </c>
      <c r="AL37" s="4">
        <f>IF(C37+F37+I37+L37+P37+S37+V37+Y37+AD37+AG37+AJ37&gt;0,(ROUND(54-AVERAGE(C37,F37,I37,L37,P37,S37,V37,Y37,AD37,AG37,AJ37),0)*0.8),"")</f>
        <v>-4.800000000000001</v>
      </c>
      <c r="AM37" s="13"/>
      <c r="AN37" s="4">
        <f>IF(AM37&gt;0,AL37+AM37,"")</f>
      </c>
      <c r="AO37" s="4">
        <f>IF(C37+F37+I37+L37+P37+S37+V37+Y37+AD37+AG37+AJ37+AM37&gt;0,(ROUND(54-AVERAGE(C37,F37,I37,L37,P37,S37,V37,Y37,AD37,AG37,AJ37,AM37),0)*0.8),"")</f>
        <v>-4.800000000000001</v>
      </c>
      <c r="AQ37" s="3" t="str">
        <f>O37</f>
        <v>Turner, Cody</v>
      </c>
      <c r="AR37" s="13"/>
      <c r="AS37" s="4">
        <f>IF(AR37&gt;0,AO37+AR37,"")</f>
      </c>
      <c r="AT37" s="4">
        <f>IF(C37+F37+I37+L37+P37+S37+V37+Y37+AD37+AG37+AJ37+AM37+AR37&gt;0,(ROUND(54-AVERAGE(C37,F37,I37,L37,P37,S37,V37,Y37,AD37,AG37,AJ37,AM37,AR37),0)*0.8),"")</f>
        <v>-4.800000000000001</v>
      </c>
      <c r="AU37" s="13"/>
      <c r="AV37" s="4">
        <f>IF(AU37&gt;0,AT37+AU37,"")</f>
      </c>
      <c r="AW37" s="4">
        <f>IF(C37+F37+I37+L37+P37+S37+V37+Y37+AD37+AG37+AJ37+AM37+AR37+AU37&gt;0,(ROUND(54-AVERAGE(C37,F37,I37,L37,P37,S37,V37,Y37,AD37,AG37,AJ37,AM37,AR37,AU37),0)*0.8),"")</f>
        <v>-4.800000000000001</v>
      </c>
      <c r="AX37" s="13"/>
      <c r="AY37" s="4">
        <f>IF(AX37&gt;0,AW37+AX37,"")</f>
      </c>
      <c r="AZ37" s="4">
        <f>IF(C37+F37+I37+L37+P37+S37+V37+Y37+AD37+AG37+AJ37+AM37+AR37+AU37+AX37&gt;0,(ROUND(54-AVERAGE(C37,F37,I37,L37,P37,S37,V37,Y37,AD37,AG37,AJ37,AM37,AR37,AU37,AX37),0)*0.8),"")</f>
        <v>-4.800000000000001</v>
      </c>
      <c r="BA37" s="13"/>
      <c r="BB37" s="4">
        <f>IF(BA37&gt;0,AZ37+BA37,"")</f>
      </c>
      <c r="BC37" s="4">
        <f>IF(C37+F37+I37+L37+P37+S37+V37+Y37+AD37+AG37+AJ37+AM37+AR37+AU37+AX37+BA37&gt;0,(ROUND(54-AVERAGE(C37,F37,I37,L37,P37,S37,V37,Y37,AD37,AG37,AJ37,AM37,AR37,AU37,AX37,BA37),0)*0.8),"")</f>
        <v>-4.800000000000001</v>
      </c>
      <c r="BE37" s="3" t="str">
        <f>AC37</f>
        <v>Turner, Cody</v>
      </c>
      <c r="BF37" s="13"/>
      <c r="BG37" s="4">
        <f>IF(BF37&gt;0,BC37+BF37,"")</f>
      </c>
      <c r="BH37" s="4">
        <f>IF(C37+F37+I37+L37+P37+S37+V37+Y37+AD37+AG37+AJ37+AM37+AR37+AU37+AX37+BA37+BF37&gt;0,(ROUND(54-AVERAGE(C37,F37,I37,L37,P37,S37,V37,Y37,AD37,AG37,AJ37,AM37,AR37,AU37,AX37,BA37,BF37),0)*0.8),"")</f>
        <v>-4.800000000000001</v>
      </c>
      <c r="BI37" s="13"/>
      <c r="BJ37" s="4">
        <f>IF(BI37&gt;0,BH37+BI37,"")</f>
      </c>
      <c r="BK37" s="4">
        <f>IF(C37+F37+I37+L37+P37+S37+V37+Y37+AD37+AG37+AJ37+AM37+AR37+AU37+AX37+BA37+BF37+BI37&gt;0,(ROUND(54-AVERAGE(C37,F37,I37,L37,P37,S37,V37,Y37,AD37,AG37,AJ37,AM37,AR37,AU37,AX37,BA37,BF37,BI37),0)*0.8),"")</f>
        <v>-4.800000000000001</v>
      </c>
      <c r="BL37" s="13"/>
      <c r="BM37" s="4">
        <f>IF(BL37&gt;0,BK37+BL37,"")</f>
      </c>
      <c r="BN37" s="4">
        <f>IF(C37+F37+I37+L37+P37+S37+V37+Y37+AD37+AG37+AJ37+AM37+AR37+AU37+AX37+BA37+BF37+BI37+BL37&gt;0,(ROUND(54-AVERAGE(C37,F37,I37,L37,P37,S37,V37,Y37,AD37,AG37,AJ37,AM37,AR37,AU37,AX37,BA37,BF37,BI37,BL37),0)*0.8),"")</f>
        <v>-4.800000000000001</v>
      </c>
      <c r="BO37" s="13"/>
      <c r="BP37" s="4">
        <f>IF(BO37&gt;0,BN37+BO37,"")</f>
      </c>
      <c r="BQ37" s="4">
        <f>IF(C37+F37+I37+L37+P37+S37+V37+Y37+AD37+AG37+AJ37+AM37+AR37+AU37+AX37+BA37+BF37+BI37+BL37+BO37&gt;0,(ROUND(54-AVERAGE(C37,F37,I37,L37,P37,S37,V37,Y37,AD37,AG37,AJ37,AM37,AR37,AU37,AX37,BA37,BF37,BI37,BL37,BO37),0)*0.8),"")</f>
        <v>-4.800000000000001</v>
      </c>
      <c r="BS37" s="3" t="str">
        <f t="shared" si="40"/>
        <v>Turner, Cody</v>
      </c>
      <c r="BT37" s="2"/>
      <c r="BU37" s="25">
        <f t="shared" si="33"/>
      </c>
      <c r="BV37" s="25">
        <f t="shared" si="1"/>
        <v>-4.800000000000001</v>
      </c>
      <c r="BW37" s="2"/>
      <c r="BX37" s="25">
        <f t="shared" si="2"/>
      </c>
      <c r="BY37" s="25">
        <f t="shared" si="3"/>
        <v>-4.800000000000001</v>
      </c>
    </row>
    <row r="38" spans="1:77" ht="15" customHeight="1">
      <c r="A38" s="3" t="s">
        <v>62</v>
      </c>
      <c r="B38" s="2" t="s">
        <v>4</v>
      </c>
      <c r="C38" s="13"/>
      <c r="D38" s="13" t="str">
        <f>IF(C38&gt;0,C38," ")</f>
        <v> </v>
      </c>
      <c r="E38" s="4">
        <f>IF(C38&gt;0,(ROUND(54-AVERAGE(C38),0)*0.8),"")</f>
      </c>
      <c r="F38" s="13"/>
      <c r="G38" s="4">
        <f>IF(F38&gt;0,F38+E38,"")</f>
      </c>
      <c r="H38" s="4">
        <f>IF(C38+F38&gt;0,(ROUND(54-AVERAGE(C38,F38),0)*0.8),"")</f>
      </c>
      <c r="I38" s="13"/>
      <c r="J38" s="17">
        <f>IF(I38&gt;0,H38+I38,"")</f>
      </c>
      <c r="K38" s="4">
        <f>IF(C38+F38+I38&gt;0,(ROUND(54-AVERAGE(C38,F38,I38),0)*0.8),"")</f>
      </c>
      <c r="L38" s="13"/>
      <c r="M38" s="4">
        <f>IF(L38&gt;0,K38+L38,"")</f>
      </c>
      <c r="N38" s="4">
        <f>IF(C38+F38+I38+L38&gt;0,(ROUND(54-AVERAGE(C38,F38,I38,L38),0)*0.8),"")</f>
      </c>
      <c r="O38" s="3" t="str">
        <f>A38</f>
        <v>Turner, Marcus</v>
      </c>
      <c r="P38" s="13"/>
      <c r="Q38" s="4">
        <f>IF(P38&gt;0,P38+N38,"")</f>
      </c>
      <c r="R38" s="4">
        <f>IF(C38+F38+I38+L38+P38&gt;0,(ROUND(54-AVERAGE(C38,F38,I38,L38,P38),0)*0.8),"")</f>
      </c>
      <c r="S38" s="13"/>
      <c r="T38" s="4">
        <f>IF(S38&gt;0,R38+S38,"")</f>
      </c>
      <c r="U38" s="4">
        <f>IF(C38+F38+I38+L38+P38+S38&gt;0,(ROUND(54-AVERAGE(C38,F38,I38,L38,P38,S38),0)*0.8),"")</f>
      </c>
      <c r="V38" s="13">
        <v>64</v>
      </c>
      <c r="W38" s="4" t="e">
        <f>IF(V38&gt;0,V38+U38,"")</f>
        <v>#VALUE!</v>
      </c>
      <c r="X38" s="4">
        <f>IF(C38+F38+I38+L38+P38+S38+V38&gt;0,(ROUND(54-AVERAGE(C38,F38,I38,L38,P38,S38,V38),0)*0.8),"")</f>
        <v>-8</v>
      </c>
      <c r="Y38" s="13"/>
      <c r="Z38" s="4">
        <f>IF(Y38&gt;0,X38+Y38,"")</f>
      </c>
      <c r="AA38" s="4">
        <f>IF(C38+F38+I38+L38+P38+S38+V38+Y38&gt;0,(ROUND(54-AVERAGE(C38,F38,I38,L38,P38,S38,V38,Y38),0)*0.8),"")</f>
        <v>-8</v>
      </c>
      <c r="AC38" s="3" t="str">
        <f>A38</f>
        <v>Turner, Marcus</v>
      </c>
      <c r="AD38" s="13"/>
      <c r="AE38" s="4">
        <f>IF(AD38&gt;0,AA38+AD38,"")</f>
      </c>
      <c r="AF38" s="4">
        <f>IF(C38+F38+I38+L38+P38+S38+V38+Y38+AD38&gt;0,(ROUND(54-AVERAGE(C38,F38,I38,L38,P38,S38,V38,Y38,AD38),0)*0.8),"")</f>
        <v>-8</v>
      </c>
      <c r="AG38" s="13"/>
      <c r="AH38" s="4">
        <f>IF(AG38&gt;0,AF38+AG38,"")</f>
      </c>
      <c r="AI38" s="4">
        <f>IF(C38+F38+I38+L38+P38+S38+V38+Y38+AD38+AG38&gt;0,(ROUND(54-AVERAGE(C38,F38,I38,L38,P38,S38,V38,Y38,AD38,AG38),0)*0.8),"")</f>
        <v>-8</v>
      </c>
      <c r="AJ38" s="13"/>
      <c r="AK38" s="4">
        <f>IF(AJ38&gt;0,AI38+AJ38,"")</f>
      </c>
      <c r="AL38" s="4">
        <f>IF(C38+F38+I38+L38+P38+S38+V38+Y38+AD38+AG38+AJ38&gt;0,(ROUND(54-AVERAGE(C38,F38,I38,L38,P38,S38,V38,Y38,AD38,AG38,AJ38),0)*0.8),"")</f>
        <v>-8</v>
      </c>
      <c r="AM38" s="13"/>
      <c r="AN38" s="4">
        <f>IF(AM38&gt;0,AL38+AM38,"")</f>
      </c>
      <c r="AO38" s="4">
        <f>IF(C38+F38+I38+L38+P38+S38+V38+Y38+AD38+AG38+AJ38+AM38&gt;0,(ROUND(54-AVERAGE(C38,F38,I38,L38,P38,S38,V38,Y38,AD38,AG38,AJ38,AM38),0)*0.8),"")</f>
        <v>-8</v>
      </c>
      <c r="AQ38" s="3" t="str">
        <f>O38</f>
        <v>Turner, Marcus</v>
      </c>
      <c r="AR38" s="13"/>
      <c r="AS38" s="4">
        <f>IF(AR38&gt;0,AO38+AR38,"")</f>
      </c>
      <c r="AT38" s="4">
        <f>IF(C38+F38+I38+L38+P38+S38+V38+Y38+AD38+AG38+AJ38+AM38+AR38&gt;0,(ROUND(54-AVERAGE(C38,F38,I38,L38,P38,S38,V38,Y38,AD38,AG38,AJ38,AM38,AR38),0)*0.8),"")</f>
        <v>-8</v>
      </c>
      <c r="AU38" s="13"/>
      <c r="AV38" s="4">
        <f>IF(AU38&gt;0,AT38+AU38,"")</f>
      </c>
      <c r="AW38" s="4">
        <f>IF(C38+F38+I38+L38+P38+S38+V38+Y38+AD38+AG38+AJ38+AM38+AR38+AU38&gt;0,(ROUND(54-AVERAGE(C38,F38,I38,L38,P38,S38,V38,Y38,AD38,AG38,AJ38,AM38,AR38,AU38),0)*0.8),"")</f>
        <v>-8</v>
      </c>
      <c r="AX38" s="13"/>
      <c r="AY38" s="4">
        <f>IF(AX38&gt;0,AW38+AX38,"")</f>
      </c>
      <c r="AZ38" s="4">
        <f>IF(C38+F38+I38+L38+P38+S38+V38+Y38+AD38+AG38+AJ38+AM38+AR38+AU38+AX38&gt;0,(ROUND(54-AVERAGE(C38,F38,I38,L38,P38,S38,V38,Y38,AD38,AG38,AJ38,AM38,AR38,AU38,AX38),0)*0.8),"")</f>
        <v>-8</v>
      </c>
      <c r="BA38" s="13"/>
      <c r="BB38" s="4">
        <f>IF(BA38&gt;0,AZ38+BA38,"")</f>
      </c>
      <c r="BC38" s="4">
        <f>IF(C38+F38+I38+L38+P38+S38+V38+Y38+AD38+AG38+AJ38+AM38+AR38+AU38+AX38+BA38&gt;0,(ROUND(54-AVERAGE(C38,F38,I38,L38,P38,S38,V38,Y38,AD38,AG38,AJ38,AM38,AR38,AU38,AX38,BA38),0)*0.8),"")</f>
        <v>-8</v>
      </c>
      <c r="BD38" t="s">
        <v>47</v>
      </c>
      <c r="BE38" s="3" t="str">
        <f>AC38</f>
        <v>Turner, Marcus</v>
      </c>
      <c r="BF38" s="13"/>
      <c r="BG38" s="4">
        <f>IF(BF38&gt;0,BC38+BF38,"")</f>
      </c>
      <c r="BH38" s="4">
        <f>IF(C38+F38+I38+L38+P38+S38+V38+Y38+AD38+AG38+AJ38+AM38+AR38+AU38+AX38+BA38+BF38&gt;0,(ROUND(54-AVERAGE(C38,F38,I38,L38,P38,S38,V38,Y38,AD38,AG38,AJ38,AM38,AR38,AU38,AX38,BA38,BF38),0)*0.8),"")</f>
        <v>-8</v>
      </c>
      <c r="BI38" s="13"/>
      <c r="BJ38" s="4">
        <f>IF(BI38&gt;0,BH38+BI38,"")</f>
      </c>
      <c r="BK38" s="4">
        <f>IF(C38+F38+I38+L38+P38+S38+V38+Y38+AD38+AG38+AJ38+AM38+AR38+AU38+AX38+BA38+BF38+BI38&gt;0,(ROUND(54-AVERAGE(C38,F38,I38,L38,P38,S38,V38,Y38,AD38,AG38,AJ38,AM38,AR38,AU38,AX38,BA38,BF38,BI38),0)*0.8),"")</f>
        <v>-8</v>
      </c>
      <c r="BL38" s="13"/>
      <c r="BM38" s="4">
        <f>IF(BL38&gt;0,BK38+BL38,"")</f>
      </c>
      <c r="BN38" s="4">
        <f>IF(C38+F38+I38+L38+P38+S38+V38+Y38+AD38+AG38+AJ38+AM38+AR38+AU38+AX38+BA38+BF38+BI38+BL38&gt;0,(ROUND(54-AVERAGE(C38,F38,I38,L38,P38,S38,V38,Y38,AD38,AG38,AJ38,AM38,AR38,AU38,AX38,BA38,BF38,BI38,BL38),0)*0.8),"")</f>
        <v>-8</v>
      </c>
      <c r="BO38" s="13"/>
      <c r="BP38" s="4">
        <f>IF(BO38&gt;0,BN38+BO38,"")</f>
      </c>
      <c r="BQ38" s="4">
        <f>IF(C38+F38+I38+L38+P38+S38+V38+Y38+AD38+AG38+AJ38+AM38+AR38+AU38+AX38+BA38+BF38+BI38+BL38+BO38&gt;0,(ROUND(54-AVERAGE(C38,F38,I38,L38,P38,S38,V38,Y38,AD38,AG38,AJ38,AM38,AR38,AU38,AX38,BA38,BF38,BI38,BL38,BO38),0)*0.8),"")</f>
        <v>-8</v>
      </c>
      <c r="BR38" t="s">
        <v>47</v>
      </c>
      <c r="BS38" s="3" t="str">
        <f>AQ38</f>
        <v>Turner, Marcus</v>
      </c>
      <c r="BT38" s="2"/>
      <c r="BU38" s="25">
        <f t="shared" si="33"/>
      </c>
      <c r="BV38" s="25">
        <f t="shared" si="1"/>
        <v>-8</v>
      </c>
      <c r="BW38" s="2"/>
      <c r="BX38" s="25">
        <f t="shared" si="2"/>
      </c>
      <c r="BY38" s="25">
        <f t="shared" si="3"/>
        <v>-8</v>
      </c>
    </row>
    <row r="39" spans="1:77" ht="15" customHeight="1">
      <c r="A39" s="3" t="s">
        <v>42</v>
      </c>
      <c r="B39" s="2" t="s">
        <v>4</v>
      </c>
      <c r="C39" s="13"/>
      <c r="D39" s="13" t="str">
        <f>IF(C39&gt;0,C39," ")</f>
        <v> </v>
      </c>
      <c r="E39" s="4">
        <f>IF(C39&gt;0,(ROUND(54-AVERAGE(C39),0)*0.8),"")</f>
      </c>
      <c r="F39" s="13"/>
      <c r="G39" s="4">
        <f>IF(F39&gt;0,F39+E39,"")</f>
      </c>
      <c r="H39" s="4">
        <f>IF(C39+F39&gt;0,(ROUND(54-AVERAGE(C39,F39),0)*0.8),"")</f>
      </c>
      <c r="I39" s="13"/>
      <c r="J39" s="4">
        <f>IF(I39&gt;0,H39+I39,"")</f>
      </c>
      <c r="K39" s="4">
        <f>IF(C39+F39+I39&gt;0,(ROUND(54-AVERAGE(C39,F39,I39),0)*0.8),"")</f>
      </c>
      <c r="L39" s="13"/>
      <c r="M39" s="4">
        <f>IF(L39&gt;0,K39+L39,"")</f>
      </c>
      <c r="N39" s="4">
        <f>IF(C39+F39+I39+L39&gt;0,(ROUND(54-AVERAGE(C39,F39,I39,L39),0)*0.8),"")</f>
      </c>
      <c r="O39" s="3" t="str">
        <f>A39</f>
        <v>Walker, Keaton</v>
      </c>
      <c r="P39" s="13"/>
      <c r="Q39" s="4">
        <f>IF(P39&gt;0,P39+N39,"")</f>
      </c>
      <c r="R39" s="4">
        <f>IF(C39+F39+I39+L39+P39&gt;0,(ROUND(54-AVERAGE(C39,F39,I39,L39,P39),0)*0.8),"")</f>
      </c>
      <c r="S39" s="13">
        <v>60</v>
      </c>
      <c r="T39" s="4" t="e">
        <f>IF(S39&gt;0,R39+S39,"")</f>
        <v>#VALUE!</v>
      </c>
      <c r="U39" s="4">
        <f>IF(C39+F39+I39+L39+P39+S39&gt;0,(ROUND(54-AVERAGE(C39,F39,I39,L39,P39,S39),0)*0.8),"")</f>
        <v>-4.800000000000001</v>
      </c>
      <c r="V39" s="13"/>
      <c r="W39" s="4">
        <f>IF(V39&gt;0,V39+U39,"")</f>
      </c>
      <c r="X39" s="4">
        <f>IF(C39+F39+I39+L39+P39+S39+V39&gt;0,(ROUND(54-AVERAGE(C39,F39,I39,L39,P39,S39,V39),0)*0.8),"")</f>
        <v>-4.800000000000001</v>
      </c>
      <c r="Y39" s="13"/>
      <c r="Z39" s="4">
        <f>IF(Y39&gt;0,X39+Y39,"")</f>
      </c>
      <c r="AA39" s="4">
        <f>IF(C39+F39+I39+L39+P39+S39+V39+Y39&gt;0,(ROUND(54-AVERAGE(C39,F39,I39,L39,P39,S39,V39,Y39),0)*0.8),"")</f>
        <v>-4.800000000000001</v>
      </c>
      <c r="AC39" s="3" t="str">
        <f>A39</f>
        <v>Walker, Keaton</v>
      </c>
      <c r="AD39" s="13"/>
      <c r="AE39" s="4">
        <f>IF(AD39&gt;0,AA39+AD39,"")</f>
      </c>
      <c r="AF39" s="4">
        <f>IF(C39+F39+I39+L39+P39+S39+V39+Y39+AD39&gt;0,(ROUND(54-AVERAGE(C39,F39,I39,L39,P39,S39,V39,Y39,AD39),0)*0.8),"")</f>
        <v>-4.800000000000001</v>
      </c>
      <c r="AG39" s="13"/>
      <c r="AH39" s="4">
        <f>IF(AG39&gt;0,AF39+AG39,"")</f>
      </c>
      <c r="AI39" s="4">
        <f>IF(C39+F39+I39+L39+P39+S39+V39+Y39+AD39+AG39&gt;0,(ROUND(54-AVERAGE(C39,F39,I39,L39,P39,S39,V39,Y39,AD39,AG39),0)*0.8),"")</f>
        <v>-4.800000000000001</v>
      </c>
      <c r="AJ39" s="13"/>
      <c r="AK39" s="4">
        <f>IF(AJ39&gt;0,AI39+AJ39,"")</f>
      </c>
      <c r="AL39" s="4">
        <f>IF(C39+F39+I39+L39+P39+S39+V39+Y39+AD39+AG39+AJ39&gt;0,(ROUND(54-AVERAGE(C39,F39,I39,L39,P39,S39,V39,Y39,AD39,AG39,AJ39),0)*0.8),"")</f>
        <v>-4.800000000000001</v>
      </c>
      <c r="AM39" s="13"/>
      <c r="AN39" s="4">
        <f>IF(AM39&gt;0,AL39+AM39,"")</f>
      </c>
      <c r="AO39" s="4">
        <f>IF(C39+F39+I39+L39+P39+S39+V39+Y39+AD39+AG39+AJ39+AM39&gt;0,(ROUND(54-AVERAGE(C39,F39,I39,L39,P39,S39,V39,Y39,AD39,AG39,AJ39,AM39),0)*0.8),"")</f>
        <v>-4.800000000000001</v>
      </c>
      <c r="AQ39" s="3" t="str">
        <f>O39</f>
        <v>Walker, Keaton</v>
      </c>
      <c r="AR39" s="13"/>
      <c r="AS39" s="4">
        <f>IF(AR39&gt;0,AO39+AR39,"")</f>
      </c>
      <c r="AT39" s="4">
        <f t="shared" si="16"/>
        <v>-4.800000000000001</v>
      </c>
      <c r="AU39" s="13"/>
      <c r="AV39" s="4">
        <f>IF(AU39&gt;0,AT39+AU39,"")</f>
      </c>
      <c r="AW39" s="4">
        <f t="shared" si="18"/>
        <v>-4.800000000000001</v>
      </c>
      <c r="AX39" s="13"/>
      <c r="AY39" s="4">
        <f>IF(AX39&gt;0,AW39+AX39,"")</f>
      </c>
      <c r="AZ39" s="4">
        <f t="shared" si="20"/>
        <v>-4.800000000000001</v>
      </c>
      <c r="BA39" s="13"/>
      <c r="BB39" s="4">
        <f>IF(BA39&gt;0,AZ39+BA39,"")</f>
      </c>
      <c r="BC39" s="4">
        <f t="shared" si="22"/>
        <v>-4.800000000000001</v>
      </c>
      <c r="BE39" s="3" t="str">
        <f>AC39</f>
        <v>Walker, Keaton</v>
      </c>
      <c r="BF39" s="13"/>
      <c r="BG39" s="4">
        <f t="shared" si="24"/>
      </c>
      <c r="BH39" s="4">
        <f t="shared" si="25"/>
        <v>-4.800000000000001</v>
      </c>
      <c r="BI39" s="13"/>
      <c r="BJ39" s="4">
        <f t="shared" si="26"/>
      </c>
      <c r="BK39" s="4">
        <f t="shared" si="27"/>
        <v>-4.800000000000001</v>
      </c>
      <c r="BL39" s="13"/>
      <c r="BM39" s="4">
        <f t="shared" si="28"/>
      </c>
      <c r="BN39" s="4">
        <f t="shared" si="29"/>
        <v>-4.800000000000001</v>
      </c>
      <c r="BO39" s="13"/>
      <c r="BP39" s="4">
        <f t="shared" si="30"/>
      </c>
      <c r="BQ39" s="4">
        <f t="shared" si="31"/>
        <v>-4.800000000000001</v>
      </c>
      <c r="BS39" s="3" t="str">
        <f>AQ39</f>
        <v>Walker, Keaton</v>
      </c>
      <c r="BT39" s="2"/>
      <c r="BU39" s="25">
        <f t="shared" si="33"/>
      </c>
      <c r="BV39" s="25">
        <f t="shared" si="1"/>
        <v>-4.800000000000001</v>
      </c>
      <c r="BW39" s="2"/>
      <c r="BX39" s="25">
        <f t="shared" si="2"/>
      </c>
      <c r="BY39" s="25">
        <f t="shared" si="3"/>
        <v>-4.800000000000001</v>
      </c>
    </row>
    <row r="40" spans="1:77" ht="15" customHeight="1">
      <c r="A40" s="3" t="s">
        <v>8</v>
      </c>
      <c r="B40" s="2" t="s">
        <v>4</v>
      </c>
      <c r="C40" s="13"/>
      <c r="D40" s="13" t="str">
        <f>IF(C40&gt;0,C40," ")</f>
        <v> </v>
      </c>
      <c r="E40" s="4">
        <f>IF(C40&gt;0,(ROUND(54-AVERAGE(C40),0)*0.8),"")</f>
      </c>
      <c r="F40" s="13"/>
      <c r="G40" s="4">
        <f>IF(F40&gt;0,F40+E40,"")</f>
      </c>
      <c r="H40" s="4">
        <f>IF(C40+F40&gt;0,(ROUND(54-AVERAGE(C40,F40),0)*0.8),"")</f>
      </c>
      <c r="I40" s="13"/>
      <c r="J40" s="4">
        <f>IF(I40&gt;0,H40+I40,"")</f>
      </c>
      <c r="K40" s="4">
        <f>IF(C40+F40+I40&gt;0,(ROUND(54-AVERAGE(C40,F40,I40),0)*0.8),"")</f>
      </c>
      <c r="L40" s="13">
        <v>49</v>
      </c>
      <c r="M40" s="4" t="e">
        <f>IF(L40&gt;0,K40+L40,"")</f>
        <v>#VALUE!</v>
      </c>
      <c r="N40" s="4">
        <f>IF(C40+F40+I40+L40&gt;0,(ROUND(54-AVERAGE(C40,F40,I40,L40),0)*0.8),"")</f>
        <v>4</v>
      </c>
      <c r="O40" s="3" t="str">
        <f t="shared" si="0"/>
        <v>Winfrey, Jon</v>
      </c>
      <c r="P40" s="13"/>
      <c r="Q40" s="4">
        <f>IF(P40&gt;0,P40+N40,"")</f>
      </c>
      <c r="R40" s="4">
        <f>IF(C40+F40+I40+L40+P40&gt;0,(ROUND(54-AVERAGE(C40,F40,I40,L40,P40),0)*0.8),"")</f>
        <v>4</v>
      </c>
      <c r="S40" s="13"/>
      <c r="T40" s="4">
        <f>IF(S40&gt;0,R40+S40,"")</f>
      </c>
      <c r="U40" s="4">
        <f>IF(C40+F40+I40+L40+P40+S40&gt;0,(ROUND(54-AVERAGE(C40,F40,I40,L40,P40,S40),0)*0.8),"")</f>
        <v>4</v>
      </c>
      <c r="V40" s="13"/>
      <c r="W40" s="4">
        <f t="shared" si="4"/>
      </c>
      <c r="X40" s="4">
        <f t="shared" si="5"/>
        <v>4</v>
      </c>
      <c r="Y40" s="13"/>
      <c r="Z40" s="4">
        <f>IF(Y40&gt;0,X40+Y40,"")</f>
      </c>
      <c r="AA40" s="4">
        <f>IF(C40+F40+I40+L40+P40+S40+V40+Y40&gt;0,(ROUND(54-AVERAGE(C40,F40,I40,L40,P40,S40,V40,Y40),0)*0.8),"")</f>
        <v>4</v>
      </c>
      <c r="AC40" s="3" t="str">
        <f t="shared" si="6"/>
        <v>Winfrey, Jon</v>
      </c>
      <c r="AD40" s="13"/>
      <c r="AE40" s="4">
        <f t="shared" si="7"/>
      </c>
      <c r="AF40" s="4">
        <f>IF(C40+F40+I40+L40+P40+S40+V40+Y40+AD40&gt;0,(ROUND(54-AVERAGE(C40,F40,I40,L40,P40,S40,V40,Y40,AD40),0)*0.8),"")</f>
        <v>4</v>
      </c>
      <c r="AG40" s="13"/>
      <c r="AH40" s="4">
        <f t="shared" si="8"/>
      </c>
      <c r="AI40" s="4">
        <f t="shared" si="9"/>
        <v>4</v>
      </c>
      <c r="AJ40" s="13">
        <v>50</v>
      </c>
      <c r="AK40" s="4">
        <f t="shared" si="10"/>
        <v>54</v>
      </c>
      <c r="AL40" s="4">
        <f t="shared" si="11"/>
        <v>4</v>
      </c>
      <c r="AM40" s="13">
        <v>48</v>
      </c>
      <c r="AN40" s="4">
        <f t="shared" si="12"/>
        <v>52</v>
      </c>
      <c r="AO40" s="4">
        <f t="shared" si="13"/>
        <v>4</v>
      </c>
      <c r="AQ40" s="3" t="str">
        <f>O40</f>
        <v>Winfrey, Jon</v>
      </c>
      <c r="AR40" s="13"/>
      <c r="AS40" s="4">
        <f>IF(AR40&gt;0,AO40+AR40,"")</f>
      </c>
      <c r="AT40" s="4">
        <f t="shared" si="16"/>
        <v>4</v>
      </c>
      <c r="AU40" s="13"/>
      <c r="AV40" s="4">
        <f>IF(AU40&gt;0,AT40+AU40,"")</f>
      </c>
      <c r="AW40" s="4">
        <f t="shared" si="18"/>
        <v>4</v>
      </c>
      <c r="AX40" s="13">
        <v>52</v>
      </c>
      <c r="AY40" s="4">
        <f>IF(AX40&gt;0,AW40+AX40,"")</f>
        <v>56</v>
      </c>
      <c r="AZ40" s="4">
        <f t="shared" si="20"/>
        <v>3.2</v>
      </c>
      <c r="BA40" s="13"/>
      <c r="BB40" s="4">
        <f>IF(BA40&gt;0,AZ40+BA40,"")</f>
      </c>
      <c r="BC40" s="4">
        <f t="shared" si="22"/>
        <v>3.2</v>
      </c>
      <c r="BE40" s="3" t="str">
        <f>AC40</f>
        <v>Winfrey, Jon</v>
      </c>
      <c r="BF40" s="13">
        <v>44</v>
      </c>
      <c r="BG40" s="19">
        <f t="shared" si="24"/>
        <v>47.2</v>
      </c>
      <c r="BH40" s="4">
        <f t="shared" si="25"/>
        <v>4</v>
      </c>
      <c r="BI40" s="13"/>
      <c r="BJ40" s="4">
        <f t="shared" si="26"/>
      </c>
      <c r="BK40" s="4">
        <f t="shared" si="27"/>
        <v>4</v>
      </c>
      <c r="BL40" s="13">
        <v>54</v>
      </c>
      <c r="BM40" s="4">
        <f t="shared" si="28"/>
        <v>58</v>
      </c>
      <c r="BN40" s="4">
        <f t="shared" si="29"/>
        <v>4</v>
      </c>
      <c r="BO40" s="13">
        <v>48</v>
      </c>
      <c r="BP40" s="4">
        <f t="shared" si="30"/>
        <v>52</v>
      </c>
      <c r="BQ40" s="4">
        <f t="shared" si="31"/>
        <v>4</v>
      </c>
      <c r="BS40" s="3" t="str">
        <f>AQ40</f>
        <v>Winfrey, Jon</v>
      </c>
      <c r="BT40" s="2"/>
      <c r="BU40" s="25">
        <f t="shared" si="33"/>
      </c>
      <c r="BV40" s="25">
        <f t="shared" si="1"/>
        <v>4</v>
      </c>
      <c r="BW40" s="2"/>
      <c r="BX40" s="25">
        <f t="shared" si="2"/>
      </c>
      <c r="BY40" s="25">
        <f t="shared" si="3"/>
        <v>4</v>
      </c>
    </row>
    <row r="41" spans="1:77" ht="15" customHeight="1">
      <c r="A41" s="3" t="s">
        <v>3</v>
      </c>
      <c r="B41" s="2" t="s">
        <v>4</v>
      </c>
      <c r="C41" s="13"/>
      <c r="D41" s="13" t="str">
        <f>IF(C41&gt;0,C41," ")</f>
        <v> </v>
      </c>
      <c r="E41" s="4">
        <f>IF(C41&gt;0,(ROUND(54-AVERAGE(C41),0)*0.8),"")</f>
      </c>
      <c r="F41" s="13"/>
      <c r="G41" s="4">
        <f>IF(F41&gt;0,F41+E41,"")</f>
      </c>
      <c r="H41" s="4">
        <f>IF(C41+F41&gt;0,(ROUND(54-AVERAGE(C41,F41),0)*0.8),"")</f>
      </c>
      <c r="I41" s="13"/>
      <c r="J41" s="4">
        <f>IF(I41&gt;0,H41+I41,"")</f>
      </c>
      <c r="K41" s="4">
        <f>IF(C41+F41+I41&gt;0,(ROUND(54-AVERAGE(C41,F41,I41),0)*0.8),"")</f>
      </c>
      <c r="L41" s="13">
        <v>48</v>
      </c>
      <c r="M41" s="4" t="e">
        <f>IF(L41&gt;0,K41+L41,"")</f>
        <v>#VALUE!</v>
      </c>
      <c r="N41" s="4">
        <f>IF(C41+F41+I41+L41&gt;0,(ROUND(54-AVERAGE(C41,F41,I41,L41),0)*0.8),"")</f>
        <v>4.800000000000001</v>
      </c>
      <c r="O41" s="3" t="str">
        <f t="shared" si="0"/>
        <v>Winfrey, Josh</v>
      </c>
      <c r="P41" s="13"/>
      <c r="Q41" s="4">
        <f>IF(P41&gt;0,P41+N41,"")</f>
      </c>
      <c r="R41" s="4">
        <f>IF(C41+F41+I41+L41+P41&gt;0,(ROUND(54-AVERAGE(C41,F41,I41,L41,P41),0)*0.8),"")</f>
        <v>4.800000000000001</v>
      </c>
      <c r="S41" s="13">
        <v>49</v>
      </c>
      <c r="T41" s="21">
        <f>IF(S41&gt;0,R41+S41,"")</f>
        <v>53.8</v>
      </c>
      <c r="U41" s="4">
        <f>IF(C41+F41+I41+L41+P41+S41&gt;0,(ROUND(54-AVERAGE(C41,F41,I41,L41,P41,S41),0)*0.8),"")</f>
        <v>4.800000000000001</v>
      </c>
      <c r="V41" s="13">
        <v>46</v>
      </c>
      <c r="W41" s="4">
        <f t="shared" si="4"/>
        <v>50.8</v>
      </c>
      <c r="X41" s="4">
        <f t="shared" si="5"/>
        <v>4.800000000000001</v>
      </c>
      <c r="Y41" s="13"/>
      <c r="Z41" s="4">
        <f>IF(Y41&gt;0,X41+Y41,"")</f>
      </c>
      <c r="AA41" s="4">
        <f>IF(C41+F41+I41+L41+P41+S41+V41+Y41&gt;0,(ROUND(54-AVERAGE(C41,F41,I41,L41,P41,S41,V41,Y41),0)*0.8),"")</f>
        <v>4.800000000000001</v>
      </c>
      <c r="AC41" s="3" t="str">
        <f t="shared" si="6"/>
        <v>Winfrey, Josh</v>
      </c>
      <c r="AD41" s="13"/>
      <c r="AE41" s="4">
        <f t="shared" si="7"/>
      </c>
      <c r="AF41" s="4">
        <f>IF(C41+F41+I41+L41+P41+S41+V41+Y41+AD41&gt;0,(ROUND(54-AVERAGE(C41,F41,I41,L41,P41,S41,V41,Y41,AD41),0)*0.8),"")</f>
        <v>4.800000000000001</v>
      </c>
      <c r="AG41" s="13"/>
      <c r="AH41" s="4">
        <f t="shared" si="8"/>
      </c>
      <c r="AI41" s="4">
        <f t="shared" si="9"/>
        <v>4.800000000000001</v>
      </c>
      <c r="AJ41" s="13"/>
      <c r="AK41" s="4">
        <f t="shared" si="10"/>
      </c>
      <c r="AL41" s="4">
        <f t="shared" si="11"/>
        <v>4.800000000000001</v>
      </c>
      <c r="AM41" s="13"/>
      <c r="AN41" s="4">
        <f t="shared" si="12"/>
      </c>
      <c r="AO41" s="4">
        <f t="shared" si="13"/>
        <v>4.800000000000001</v>
      </c>
      <c r="AQ41" s="3" t="str">
        <f>O41</f>
        <v>Winfrey, Josh</v>
      </c>
      <c r="AR41" s="13"/>
      <c r="AS41" s="4">
        <f>IF(AR41&gt;0,AO41+AR41,"")</f>
      </c>
      <c r="AT41" s="4">
        <f t="shared" si="16"/>
        <v>4.800000000000001</v>
      </c>
      <c r="AU41" s="13"/>
      <c r="AV41" s="4">
        <f>IF(AU41&gt;0,AT41+AU41,"")</f>
      </c>
      <c r="AW41" s="4">
        <f t="shared" si="18"/>
        <v>4.800000000000001</v>
      </c>
      <c r="AX41" s="13"/>
      <c r="AY41" s="4">
        <f>IF(AX41&gt;0,AW41+AX41,"")</f>
      </c>
      <c r="AZ41" s="4">
        <f t="shared" si="20"/>
        <v>4.800000000000001</v>
      </c>
      <c r="BA41" s="13"/>
      <c r="BB41" s="4">
        <f>IF(BA41&gt;0,AZ41+BA41,"")</f>
      </c>
      <c r="BC41" s="4">
        <f t="shared" si="22"/>
        <v>4.800000000000001</v>
      </c>
      <c r="BE41" s="3" t="str">
        <f>AC41</f>
        <v>Winfrey, Josh</v>
      </c>
      <c r="BF41" s="13"/>
      <c r="BG41" s="4">
        <f t="shared" si="24"/>
      </c>
      <c r="BH41" s="4">
        <f t="shared" si="25"/>
        <v>4.800000000000001</v>
      </c>
      <c r="BI41" s="13"/>
      <c r="BJ41" s="4">
        <f t="shared" si="26"/>
      </c>
      <c r="BK41" s="4">
        <f t="shared" si="27"/>
        <v>4.800000000000001</v>
      </c>
      <c r="BL41" s="13"/>
      <c r="BM41" s="4">
        <f t="shared" si="28"/>
      </c>
      <c r="BN41" s="4">
        <f t="shared" si="29"/>
        <v>4.800000000000001</v>
      </c>
      <c r="BO41" s="13"/>
      <c r="BP41" s="4">
        <f t="shared" si="30"/>
      </c>
      <c r="BQ41" s="4">
        <f t="shared" si="31"/>
        <v>4.800000000000001</v>
      </c>
      <c r="BS41" s="3" t="str">
        <f>AQ41</f>
        <v>Winfrey, Josh</v>
      </c>
      <c r="BT41" s="2"/>
      <c r="BU41" s="25">
        <f t="shared" si="33"/>
      </c>
      <c r="BV41" s="25">
        <f t="shared" si="1"/>
        <v>4.800000000000001</v>
      </c>
      <c r="BW41" s="2"/>
      <c r="BX41" s="25">
        <f t="shared" si="2"/>
      </c>
      <c r="BY41" s="25">
        <f t="shared" si="3"/>
        <v>4.800000000000001</v>
      </c>
    </row>
    <row r="42" spans="1:77" ht="15" customHeight="1">
      <c r="A42" s="3" t="s">
        <v>61</v>
      </c>
      <c r="B42" s="2"/>
      <c r="C42" s="13"/>
      <c r="D42" s="13" t="str">
        <f>IF(C42&gt;0,C42," ")</f>
        <v> </v>
      </c>
      <c r="E42" s="4">
        <f>IF(C42&gt;0,(ROUND(54-AVERAGE(C42),0)*0.8),"")</f>
      </c>
      <c r="F42" s="13"/>
      <c r="G42" s="4">
        <f>IF(F42&gt;0,F42+E42,"")</f>
      </c>
      <c r="H42" s="4">
        <f>IF(C42+F42&gt;0,(ROUND(54-AVERAGE(C42,F42),0)*0.8),"")</f>
      </c>
      <c r="I42" s="13"/>
      <c r="J42" s="4">
        <f>IF(I42&gt;0,H42+I42,"")</f>
      </c>
      <c r="K42" s="4">
        <f>IF(C42+F42+I42&gt;0,(ROUND(54-AVERAGE(C42,F42,I42),0)*0.8),"")</f>
      </c>
      <c r="L42" s="13"/>
      <c r="M42" s="4">
        <f>IF(L42&gt;0,K42+L42,"")</f>
      </c>
      <c r="N42" s="4">
        <f>IF(C42+F42+I42+L42&gt;0,(ROUND(54-AVERAGE(C42,F42,I42,L42),0)*0.8),"")</f>
      </c>
      <c r="O42" s="3" t="str">
        <f>A42</f>
        <v>Wood, Bobby</v>
      </c>
      <c r="P42" s="13"/>
      <c r="Q42" s="4">
        <f>IF(P42&gt;0,P42+N42,"")</f>
      </c>
      <c r="R42" s="4">
        <f>IF(C42+F42+I42+L42+P42&gt;0,(ROUND(54-AVERAGE(C42,F42,I42,L42,P42),0)*0.8),"")</f>
      </c>
      <c r="S42" s="13">
        <v>57</v>
      </c>
      <c r="T42" s="4" t="e">
        <f>IF(S42&gt;0,R42+S42,"")</f>
        <v>#VALUE!</v>
      </c>
      <c r="U42" s="4">
        <f>IF(C42+F42+I42+L42+P42+S42&gt;0,(ROUND(54-AVERAGE(C42,F42,I42,L42,P42,S42),0)*0.8),"")</f>
        <v>-2.4000000000000004</v>
      </c>
      <c r="V42" s="13"/>
      <c r="W42" s="4">
        <f>IF(V42&gt;0,V42+U42,"")</f>
      </c>
      <c r="X42" s="4">
        <f>IF(C42+F42+I42+L42+P42+S42+V42&gt;0,(ROUND(54-AVERAGE(C42,F42,I42,L42,P42,S42,V42),0)*0.8),"")</f>
        <v>-2.4000000000000004</v>
      </c>
      <c r="Y42" s="13"/>
      <c r="Z42" s="4">
        <f>IF(Y42&gt;0,X42+Y42,"")</f>
      </c>
      <c r="AA42" s="4">
        <f>IF(C42+F42+I42+L42+P42+S42+V42+Y42&gt;0,(ROUND(54-AVERAGE(C42,F42,I42,L42,P42,S42,V42,Y42),0)*0.8),"")</f>
        <v>-2.4000000000000004</v>
      </c>
      <c r="AC42" s="3" t="str">
        <f>A42</f>
        <v>Wood, Bobby</v>
      </c>
      <c r="AD42" s="13"/>
      <c r="AE42" s="4">
        <f>IF(AD42&gt;0,AA42+AD42,"")</f>
      </c>
      <c r="AF42" s="4">
        <f>IF(C42+F42+I42+L42+P42+S42+V42+Y42+AD42&gt;0,(ROUND(54-AVERAGE(C42,F42,I42,L42,P42,S42,V42,Y42,AD42),0)*0.8),"")</f>
        <v>-2.4000000000000004</v>
      </c>
      <c r="AG42" s="13"/>
      <c r="AH42" s="4">
        <f>IF(AG42&gt;0,AF42+AG42,"")</f>
      </c>
      <c r="AI42" s="4">
        <f>IF(C42+F42+I42+L42+P42+S42+V42+Y42+AD42+AG42&gt;0,(ROUND(54-AVERAGE(C42,F42,I42,L42,P42,S42,V42,Y42,AD42,AG42),0)*0.8),"")</f>
        <v>-2.4000000000000004</v>
      </c>
      <c r="AJ42" s="13"/>
      <c r="AK42" s="4">
        <f>IF(AJ42&gt;0,AI42+AJ42,"")</f>
      </c>
      <c r="AL42" s="4">
        <f>IF(C42+F42+I42+L42+P42+S42+V42+Y42+AD42+AG42+AJ42&gt;0,(ROUND(54-AVERAGE(C42,F42,I42,L42,P42,S42,V42,Y42,AD42,AG42,AJ42),0)*0.8),"")</f>
        <v>-2.4000000000000004</v>
      </c>
      <c r="AM42" s="13"/>
      <c r="AN42" s="4">
        <f>IF(AM42&gt;0,AL42+AM42,"")</f>
      </c>
      <c r="AO42" s="4">
        <f>IF(C42+F42+I42+L42+P42+S42+V42+Y42+AD42+AG42+AJ42+AM42&gt;0,(ROUND(54-AVERAGE(C42,F42,I42,L42,P42,S42,V42,Y42,AD42,AG42,AJ42,AM42),0)*0.8),"")</f>
        <v>-2.4000000000000004</v>
      </c>
      <c r="AQ42" s="3" t="str">
        <f>O42</f>
        <v>Wood, Bobby</v>
      </c>
      <c r="AR42" s="13"/>
      <c r="AS42" s="4">
        <f>IF(AR42&gt;0,AO42+AR42,"")</f>
      </c>
      <c r="AT42" s="4">
        <f>IF(C42+F42+I42+L42+P42+S42+V42+Y42+AD42+AG42+AJ42+AM42+AR42&gt;0,(ROUND(54-AVERAGE(C42,F42,I42,L42,P42,S42,V42,Y42,AD42,AG42,AJ42,AM42,AR42),0)*0.8),"")</f>
        <v>-2.4000000000000004</v>
      </c>
      <c r="AU42" s="13"/>
      <c r="AV42" s="4">
        <f>IF(AU42&gt;0,AT42+AU42,"")</f>
      </c>
      <c r="AW42" s="4">
        <f>IF(C42+F42+I42+L42+P42+S42+V42+Y42+AD42+AG42+AJ42+AM42+AR42+AU42&gt;0,(ROUND(54-AVERAGE(C42,F42,I42,L42,P42,S42,V42,Y42,AD42,AG42,AJ42,AM42,AR42,AU42),0)*0.8),"")</f>
        <v>-2.4000000000000004</v>
      </c>
      <c r="AX42" s="13"/>
      <c r="AY42" s="4">
        <f>IF(AX42&gt;0,AW42+AX42,"")</f>
      </c>
      <c r="AZ42" s="4">
        <f>IF(C42+F42+I42+L42+P42+S42+V42+Y42+AD42+AG42+AJ42+AM42+AR42+AU42+AX42&gt;0,(ROUND(54-AVERAGE(C42,F42,I42,L42,P42,S42,V42,Y42,AD42,AG42,AJ42,AM42,AR42,AU42,AX42),0)*0.8),"")</f>
        <v>-2.4000000000000004</v>
      </c>
      <c r="BA42" s="13"/>
      <c r="BB42" s="4">
        <f>IF(BA42&gt;0,AZ42+BA42,"")</f>
      </c>
      <c r="BC42" s="4">
        <f>IF(C42+F42+I42+L42+P42+S42+V42+Y42+AD42+AG42+AJ42+AM42+AR42+AU42+AX42+BA42&gt;0,(ROUND(54-AVERAGE(C42,F42,I42,L42,P42,S42,V42,Y42,AD42,AG42,AJ42,AM42,AR42,AU42,AX42,BA42),0)*0.8),"")</f>
        <v>-2.4000000000000004</v>
      </c>
      <c r="BE42" s="3" t="str">
        <f>AC42</f>
        <v>Wood, Bobby</v>
      </c>
      <c r="BF42" s="13"/>
      <c r="BG42" s="4">
        <f>IF(BF42&gt;0,BC42+BF42,"")</f>
      </c>
      <c r="BH42" s="4">
        <f>IF(C42+F42+I42+L42+P42+S42+V42+Y42+AD42+AG42+AJ42+AM42+AR42+AU42+AX42+BA42+BF42&gt;0,(ROUND(54-AVERAGE(C42,F42,I42,L42,P42,S42,V42,Y42,AD42,AG42,AJ42,AM42,AR42,AU42,AX42,BA42,BF42),0)*0.8),"")</f>
        <v>-2.4000000000000004</v>
      </c>
      <c r="BI42" s="13"/>
      <c r="BJ42" s="4">
        <f>IF(BI42&gt;0,BH42+BI42,"")</f>
      </c>
      <c r="BK42" s="4">
        <f>IF(C42+F42+I42+L42+P42+S42+V42+Y42+AD42+AG42+AJ42+AM42+AR42+AU42+AX42+BA42+BF42+BI42&gt;0,(ROUND(54-AVERAGE(C42,F42,I42,L42,P42,S42,V42,Y42,AD42,AG42,AJ42,AM42,AR42,AU42,AX42,BA42,BF42,BI42),0)*0.8),"")</f>
        <v>-2.4000000000000004</v>
      </c>
      <c r="BL42" s="13"/>
      <c r="BM42" s="4">
        <f>IF(BL42&gt;0,BK42+BL42,"")</f>
      </c>
      <c r="BN42" s="4">
        <f>IF(C42+F42+I42+L42+P42+S42+V42+Y42+AD42+AG42+AJ42+AM42+AR42+AU42+AX42+BA42+BF42+BI42+BL42&gt;0,(ROUND(54-AVERAGE(C42,F42,I42,L42,P42,S42,V42,Y42,AD42,AG42,AJ42,AM42,AR42,AU42,AX42,BA42,BF42,BI42,BL42),0)*0.8),"")</f>
        <v>-2.4000000000000004</v>
      </c>
      <c r="BO42" s="13"/>
      <c r="BP42" s="4">
        <f>IF(BO42&gt;0,BN42+BO42,"")</f>
      </c>
      <c r="BQ42" s="4">
        <f>IF(C42+F42+I42+L42+P42+S42+V42+Y42+AD42+AG42+AJ42+AM42+AR42+AU42+AX42+BA42+BF42+BI42+BL42+BO42&gt;0,(ROUND(54-AVERAGE(C42,F42,I42,L42,P42,S42,V42,Y42,AD42,AG42,AJ42,AM42,AR42,AU42,AX42,BA42,BF42,BI42,BL42,BO42),0)*0.8),"")</f>
        <v>-2.4000000000000004</v>
      </c>
      <c r="BS42" s="3" t="str">
        <f>AQ42</f>
        <v>Wood, Bobby</v>
      </c>
      <c r="BT42" s="2"/>
      <c r="BU42" s="25">
        <f t="shared" si="33"/>
      </c>
      <c r="BV42" s="25">
        <f t="shared" si="1"/>
        <v>-2.4000000000000004</v>
      </c>
      <c r="BW42" s="2"/>
      <c r="BX42" s="25">
        <f t="shared" si="2"/>
      </c>
      <c r="BY42" s="25">
        <f t="shared" si="3"/>
        <v>-2.4000000000000004</v>
      </c>
    </row>
    <row r="43" spans="1:77" ht="15" customHeight="1">
      <c r="A43" s="3" t="s">
        <v>20</v>
      </c>
      <c r="B43" s="2" t="s">
        <v>4</v>
      </c>
      <c r="C43" s="13"/>
      <c r="D43" s="13" t="str">
        <f>IF(C43&gt;0,C43," ")</f>
        <v> </v>
      </c>
      <c r="E43" s="4">
        <f>IF(C43&gt;0,(ROUND(54-AVERAGE(C43),0)*0.8),"")</f>
      </c>
      <c r="F43" s="13">
        <v>54</v>
      </c>
      <c r="G43" s="4" t="e">
        <f>IF(F43&gt;0,F43+E43,"")</f>
        <v>#VALUE!</v>
      </c>
      <c r="H43" s="4">
        <f>IF(C43+F43&gt;0,(ROUND(54-AVERAGE(C43,F43),0)*0.8),"")</f>
        <v>0</v>
      </c>
      <c r="I43" s="13"/>
      <c r="J43" s="4">
        <f>IF(I43&gt;0,H43+I43,"")</f>
      </c>
      <c r="K43" s="4">
        <f>IF(C43+F43+I43&gt;0,(ROUND(54-AVERAGE(C43,F43,I43),0)*0.8),"")</f>
        <v>0</v>
      </c>
      <c r="L43" s="13">
        <v>49</v>
      </c>
      <c r="M43" s="19">
        <f>IF(L43&gt;0,K43+L43,"")</f>
        <v>49</v>
      </c>
      <c r="N43" s="4">
        <f>IF(C43+F43+I43+L43&gt;0,(ROUND(54-AVERAGE(C43,F43,I43,L43),0)*0.8),"")</f>
        <v>2.4000000000000004</v>
      </c>
      <c r="O43" s="3" t="str">
        <f t="shared" si="0"/>
        <v>Woosley, Ken</v>
      </c>
      <c r="P43" s="13"/>
      <c r="Q43" s="4">
        <f>IF(P43&gt;0,P43+N43,"")</f>
      </c>
      <c r="R43" s="4">
        <f>IF(C43+F43+I43+L43+P43&gt;0,(ROUND(54-AVERAGE(C43,F43,I43,L43,P43),0)*0.8),"")</f>
        <v>2.4000000000000004</v>
      </c>
      <c r="S43" s="13">
        <v>54</v>
      </c>
      <c r="T43" s="4">
        <f>IF(S43&gt;0,R43+S43,"")</f>
        <v>56.4</v>
      </c>
      <c r="U43" s="4">
        <f>IF(C43+F43+I43+L43+P43+S43&gt;0,(ROUND(54-AVERAGE(C43,F43,I43,L43,P43,S43),0)*0.8),"")</f>
        <v>1.6</v>
      </c>
      <c r="V43" s="13">
        <v>54</v>
      </c>
      <c r="W43" s="4">
        <f t="shared" si="4"/>
        <v>55.6</v>
      </c>
      <c r="X43" s="4">
        <f t="shared" si="5"/>
        <v>0.8</v>
      </c>
      <c r="Y43" s="13"/>
      <c r="Z43" s="4">
        <f>IF(Y43&gt;0,X43+Y43,"")</f>
      </c>
      <c r="AA43" s="4">
        <f>IF(C43+F43+I43+L43+P43+S43+V43+Y43&gt;0,(ROUND(54-AVERAGE(C43,F43,I43,L43,P43,S43,V43,Y43),0)*0.8),"")</f>
        <v>0.8</v>
      </c>
      <c r="AC43" s="3" t="str">
        <f t="shared" si="6"/>
        <v>Woosley, Ken</v>
      </c>
      <c r="AD43" s="13">
        <v>55</v>
      </c>
      <c r="AE43" s="4">
        <f t="shared" si="7"/>
        <v>55.8</v>
      </c>
      <c r="AF43" s="4">
        <f>IF(C43+F43+I43+L43+P43+S43+V43+Y43+AD43&gt;0,(ROUND(54-AVERAGE(C43,F43,I43,L43,P43,S43,V43,Y43,AD43),0)*0.8),"")</f>
        <v>0.8</v>
      </c>
      <c r="AG43" s="13"/>
      <c r="AH43" s="4">
        <f t="shared" si="8"/>
      </c>
      <c r="AI43" s="4">
        <f t="shared" si="9"/>
        <v>0.8</v>
      </c>
      <c r="AJ43" s="13"/>
      <c r="AK43" s="4">
        <f t="shared" si="10"/>
      </c>
      <c r="AL43" s="4">
        <f t="shared" si="11"/>
        <v>0.8</v>
      </c>
      <c r="AM43" s="13"/>
      <c r="AN43" s="4">
        <f t="shared" si="12"/>
      </c>
      <c r="AO43" s="4">
        <f t="shared" si="13"/>
        <v>0.8</v>
      </c>
      <c r="AQ43" s="3" t="str">
        <f>O43</f>
        <v>Woosley, Ken</v>
      </c>
      <c r="AR43" s="13"/>
      <c r="AS43" s="4">
        <f>IF(AR43&gt;0,AO43+AR43,"")</f>
      </c>
      <c r="AT43" s="4">
        <f t="shared" si="16"/>
        <v>0.8</v>
      </c>
      <c r="AU43" s="13"/>
      <c r="AV43" s="4">
        <f>IF(AU43&gt;0,AT43+AU43,"")</f>
      </c>
      <c r="AW43" s="4">
        <f t="shared" si="18"/>
        <v>0.8</v>
      </c>
      <c r="AX43" s="13"/>
      <c r="AY43" s="4">
        <f>IF(AX43&gt;0,AW43+AX43,"")</f>
      </c>
      <c r="AZ43" s="4">
        <f t="shared" si="20"/>
        <v>0.8</v>
      </c>
      <c r="BA43" s="13">
        <v>52</v>
      </c>
      <c r="BB43" s="4">
        <f>IF(BA43&gt;0,AZ43+BA43,"")</f>
        <v>52.8</v>
      </c>
      <c r="BC43" s="4">
        <f t="shared" si="22"/>
        <v>0.8</v>
      </c>
      <c r="BE43" s="3" t="str">
        <f>AC43</f>
        <v>Woosley, Ken</v>
      </c>
      <c r="BF43" s="13"/>
      <c r="BG43" s="4">
        <f t="shared" si="24"/>
      </c>
      <c r="BH43" s="4">
        <f t="shared" si="25"/>
        <v>0.8</v>
      </c>
      <c r="BI43" s="13"/>
      <c r="BJ43" s="4">
        <f t="shared" si="26"/>
      </c>
      <c r="BK43" s="4">
        <f t="shared" si="27"/>
        <v>0.8</v>
      </c>
      <c r="BL43" s="13"/>
      <c r="BM43" s="4">
        <f t="shared" si="28"/>
      </c>
      <c r="BN43" s="4">
        <f t="shared" si="29"/>
        <v>0.8</v>
      </c>
      <c r="BO43" s="13"/>
      <c r="BP43" s="4">
        <f t="shared" si="30"/>
      </c>
      <c r="BQ43" s="4">
        <f t="shared" si="31"/>
        <v>0.8</v>
      </c>
      <c r="BS43" s="3" t="str">
        <f>AQ43</f>
        <v>Woosley, Ken</v>
      </c>
      <c r="BT43" s="2"/>
      <c r="BU43" s="25">
        <f t="shared" si="33"/>
      </c>
      <c r="BV43" s="25">
        <f t="shared" si="1"/>
        <v>0.8</v>
      </c>
      <c r="BW43" s="2"/>
      <c r="BX43" s="25">
        <f t="shared" si="2"/>
      </c>
      <c r="BY43" s="25">
        <f t="shared" si="3"/>
        <v>0.8</v>
      </c>
    </row>
    <row r="44" spans="1:77" ht="15" customHeight="1">
      <c r="A44" s="3" t="s">
        <v>76</v>
      </c>
      <c r="B44" s="2"/>
      <c r="C44" s="13"/>
      <c r="D44" s="13" t="str">
        <f>IF(C44&gt;0,C44," ")</f>
        <v> </v>
      </c>
      <c r="E44" s="4">
        <f>IF(C44&gt;0,(ROUND(54-AVERAGE(C44),0)*0.8),"")</f>
      </c>
      <c r="F44" s="13"/>
      <c r="G44" s="4">
        <f>IF(F44&gt;0,F44+E44,"")</f>
      </c>
      <c r="H44" s="4">
        <f>IF(C44+F44&gt;0,(ROUND(54-AVERAGE(C44,F44),0)*0.8),"")</f>
      </c>
      <c r="I44" s="13"/>
      <c r="J44" s="4">
        <f>IF(I44&gt;0,H44+I44,"")</f>
      </c>
      <c r="K44" s="4">
        <f>IF(C44+F44+I44&gt;0,(ROUND(54-AVERAGE(C44,F44,I44),0)*0.8),"")</f>
      </c>
      <c r="L44" s="13"/>
      <c r="M44" s="4">
        <f>IF(L44&gt;0,K44+L44,"")</f>
      </c>
      <c r="N44" s="4">
        <f>IF(C44+F44+I44+L44&gt;0,(ROUND(54-AVERAGE(C44,F44,I44,L44),0)*0.8),"")</f>
      </c>
      <c r="O44" s="3" t="str">
        <f>A44</f>
        <v>Wyatt, Grant</v>
      </c>
      <c r="P44" s="13"/>
      <c r="Q44" s="4">
        <f>IF(P44&gt;0,P44+N44,"")</f>
      </c>
      <c r="R44" s="4">
        <f>IF(C44+F44+I44+L44+P44&gt;0,(ROUND(54-AVERAGE(C44,F44,I44,L44,P44),0)*0.8),"")</f>
      </c>
      <c r="S44" s="13"/>
      <c r="T44" s="4">
        <f>IF(S44&gt;0,R44+S44,"")</f>
      </c>
      <c r="U44" s="4">
        <f>IF(C44+F44+I44+L44+P44+S44&gt;0,(ROUND(54-AVERAGE(C44,F44,I44,L44,P44,S44),0)*0.8),"")</f>
      </c>
      <c r="V44" s="13"/>
      <c r="W44" s="4">
        <f>IF(V44&gt;0,V44+U44,"")</f>
      </c>
      <c r="X44" s="4">
        <f>IF(C44+F44+I44+L44+P44+S44+V44&gt;0,(ROUND(54-AVERAGE(C44,F44,I44,L44,P44,S44,V44),0)*0.8),"")</f>
      </c>
      <c r="Y44" s="13"/>
      <c r="Z44" s="4">
        <f>IF(Y44&gt;0,X44+Y44,"")</f>
      </c>
      <c r="AA44" s="4">
        <f>IF(C44+F44+I44+L44+P44+S44+V44+Y44&gt;0,(ROUND(54-AVERAGE(C44,F44,I44,L44,P44,S44,V44,Y44),0)*0.8),"")</f>
      </c>
      <c r="AC44" s="3" t="str">
        <f>A44</f>
        <v>Wyatt, Grant</v>
      </c>
      <c r="AD44" s="13"/>
      <c r="AE44" s="4">
        <f>IF(AD44&gt;0,AA44+AD44,"")</f>
      </c>
      <c r="AF44" s="4">
        <f>IF(C44+F44+I44+L44+P44+S44+V44+Y44+AD44&gt;0,(ROUND(54-AVERAGE(C44,F44,I44,L44,P44,S44,V44,Y44,AD44),0)*0.8),"")</f>
      </c>
      <c r="AG44" s="13"/>
      <c r="AH44" s="4">
        <f>IF(AG44&gt;0,AF44+AG44,"")</f>
      </c>
      <c r="AI44" s="4">
        <f>IF(C44+F44+I44+L44+P44+S44+V44+Y44+AD44+AG44&gt;0,(ROUND(54-AVERAGE(C44,F44,I44,L44,P44,S44,V44,Y44,AD44,AG44),0)*0.8),"")</f>
      </c>
      <c r="AJ44" s="13"/>
      <c r="AK44" s="4">
        <f>IF(AJ44&gt;0,AI44+AJ44,"")</f>
      </c>
      <c r="AL44" s="4">
        <f>IF(C44+F44+I44+L44+P44+S44+V44+Y44+AD44+AG44+AJ44&gt;0,(ROUND(54-AVERAGE(C44,F44,I44,L44,P44,S44,V44,Y44,AD44,AG44,AJ44),0)*0.8),"")</f>
      </c>
      <c r="AM44" s="13"/>
      <c r="AN44" s="4">
        <f>IF(AM44&gt;0,AL44+AM44,"")</f>
      </c>
      <c r="AO44" s="4">
        <f>IF(C44+F44+I44+L44+P44+S44+V44+Y44+AD44+AG44+AJ44+AM44&gt;0,(ROUND(54-AVERAGE(C44,F44,I44,L44,P44,S44,V44,Y44,AD44,AG44,AJ44,AM44),0)*0.8),"")</f>
      </c>
      <c r="AQ44" s="3" t="str">
        <f>O44</f>
        <v>Wyatt, Grant</v>
      </c>
      <c r="AR44" s="13"/>
      <c r="AS44" s="4">
        <f>IF(AR44&gt;0,AO44+AR44,"")</f>
      </c>
      <c r="AT44" s="4">
        <f>IF(C44+F44+I44+L44+P44+S44+V44+Y44+AD44+AG44+AJ44+AM44+AR44&gt;0,(ROUND(54-AVERAGE(C44,F44,I44,L44,P44,S44,V44,Y44,AD44,AG44,AJ44,AM44,AR44),0)*0.8),"")</f>
      </c>
      <c r="AU44" s="13"/>
      <c r="AV44" s="4">
        <f>IF(AU44&gt;0,AT44+AU44,"")</f>
      </c>
      <c r="AW44" s="4">
        <f>IF(C44+F44+I44+L44+P44+S44+V44+Y44+AD44+AG44+AJ44+AM44+AR44+AU44&gt;0,(ROUND(54-AVERAGE(C44,F44,I44,L44,P44,S44,V44,Y44,AD44,AG44,AJ44,AM44,AR44,AU44),0)*0.8),"")</f>
      </c>
      <c r="AX44" s="13"/>
      <c r="AY44" s="4">
        <f>IF(AX44&gt;0,AW44+AX44,"")</f>
      </c>
      <c r="AZ44" s="4">
        <f>IF(C44+F44+I44+L44+P44+S44+V44+Y44+AD44+AG44+AJ44+AM44+AR44+AU44+AX44&gt;0,(ROUND(54-AVERAGE(C44,F44,I44,L44,P44,S44,V44,Y44,AD44,AG44,AJ44,AM44,AR44,AU44,AX44),0)*0.8),"")</f>
      </c>
      <c r="BA44" s="13"/>
      <c r="BB44" s="4">
        <f>IF(BA44&gt;0,AZ44+BA44,"")</f>
      </c>
      <c r="BC44" s="4">
        <f>IF(C44+F44+I44+L44+P44+S44+V44+Y44+AD44+AG44+AJ44+AM44+AR44+AU44+AX44+BA44&gt;0,(ROUND(54-AVERAGE(C44,F44,I44,L44,P44,S44,V44,Y44,AD44,AG44,AJ44,AM44,AR44,AU44,AX44,BA44),0)*0.8),"")</f>
      </c>
      <c r="BE44" s="3" t="str">
        <f>AC44</f>
        <v>Wyatt, Grant</v>
      </c>
      <c r="BF44" s="13"/>
      <c r="BG44" s="4">
        <f>IF(BF44&gt;0,BC44+BF44,"")</f>
      </c>
      <c r="BH44" s="4">
        <f>IF(C44+F44+I44+L44+P44+S44+V44+Y44+AD44+AG44+AJ44+AM44+AR44+AU44+AX44+BA44+BF44&gt;0,(ROUND(54-AVERAGE(C44,F44,I44,L44,P44,S44,V44,Y44,AD44,AG44,AJ44,AM44,AR44,AU44,AX44,BA44,BF44),0)*0.8),"")</f>
      </c>
      <c r="BI44" s="13"/>
      <c r="BJ44" s="4">
        <f>IF(BI44&gt;0,BH44+BI44,"")</f>
      </c>
      <c r="BK44" s="4">
        <f>IF(C44+F44+I44+L44+P44+S44+V44+Y44+AD44+AG44+AJ44+AM44+AR44+AU44+AX44+BA44+BF44+BI44&gt;0,(ROUND(54-AVERAGE(C44,F44,I44,L44,P44,S44,V44,Y44,AD44,AG44,AJ44,AM44,AR44,AU44,AX44,BA44,BF44,BI44),0)*0.8),"")</f>
      </c>
      <c r="BL44" s="13"/>
      <c r="BM44" s="4">
        <f>IF(BL44&gt;0,BK44+BL44,"")</f>
      </c>
      <c r="BN44" s="4">
        <f>IF(C44+F44+I44+L44+P44+S44+V44+Y44+AD44+AG44+AJ44+AM44+AR44+AU44+AX44+BA44+BF44+BI44+BL44&gt;0,(ROUND(54-AVERAGE(C44,F44,I44,L44,P44,S44,V44,Y44,AD44,AG44,AJ44,AM44,AR44,AU44,AX44,BA44,BF44,BI44,BL44),0)*0.8),"")</f>
      </c>
      <c r="BO44" s="13"/>
      <c r="BP44" s="4">
        <f>IF(BO44&gt;0,BN44+BO44,"")</f>
      </c>
      <c r="BQ44" s="4">
        <f>IF(C44+F44+I44+L44+P44+S44+V44+Y44+AD44+AG44+AJ44+AM44+AR44+AU44+AX44+BA44+BF44+BI44+BL44+BO44&gt;0,(ROUND(54-AVERAGE(C44,F44,I44,L44,P44,S44,V44,Y44,AD44,AG44,AJ44,AM44,AR44,AU44,AX44,BA44,BF44,BI44,BL44,BO44),0)*0.8),"")</f>
      </c>
      <c r="BS44" s="3" t="str">
        <f>AQ44</f>
        <v>Wyatt, Grant</v>
      </c>
      <c r="BT44" s="2">
        <v>58</v>
      </c>
      <c r="BU44" s="25" t="e">
        <f>IF(BT44&gt;0,BQ44+BT44,"")</f>
        <v>#VALUE!</v>
      </c>
      <c r="BV44" s="25">
        <f>IF(C44+F44+I44+L44+P44+S44+V44+Y44+AD44+AG44+AJ44+AM44+AR44+AU44+AX44+BA44+BF44+BI44+BL44+BO44+BT44&gt;0,(ROUND(54-AVERAGE(C44,F44,I44,L44,P44,S44,V44,Y44,AD44,AG44,AJ44,AM44,AR44,AU44,AX44,BA44,BF44,BI44,BL44,BO44,BT44),0)*0.8),"")</f>
        <v>-3.2</v>
      </c>
      <c r="BW44" s="2"/>
      <c r="BX44" s="25">
        <f t="shared" si="2"/>
      </c>
      <c r="BY44" s="25">
        <f t="shared" si="3"/>
        <v>-3.2</v>
      </c>
    </row>
    <row r="45" spans="1:77" ht="15" customHeight="1">
      <c r="A45" s="3" t="s">
        <v>77</v>
      </c>
      <c r="B45" s="2"/>
      <c r="C45" s="13"/>
      <c r="D45" s="13" t="str">
        <f>IF(C45&gt;0,C45," ")</f>
        <v> </v>
      </c>
      <c r="E45" s="4">
        <f>IF(C45&gt;0,(ROUND(54-AVERAGE(C45),0)*0.8),"")</f>
      </c>
      <c r="F45" s="13"/>
      <c r="G45" s="4">
        <f>IF(F45&gt;0,F45+E45,"")</f>
      </c>
      <c r="H45" s="4">
        <f>IF(C45+F45&gt;0,(ROUND(54-AVERAGE(C45,F45),0)*0.8),"")</f>
      </c>
      <c r="I45" s="13"/>
      <c r="J45" s="4">
        <f>IF(I45&gt;0,H45+I45,"")</f>
      </c>
      <c r="K45" s="4">
        <f>IF(C45+F45+I45&gt;0,(ROUND(54-AVERAGE(C45,F45,I45),0)*0.8),"")</f>
      </c>
      <c r="L45" s="13"/>
      <c r="M45" s="4">
        <f>IF(L45&gt;0,K45+L45,"")</f>
      </c>
      <c r="N45" s="4">
        <f>IF(C45+F45+I45+L45&gt;0,(ROUND(54-AVERAGE(C45,F45,I45,L45),0)*0.8),"")</f>
      </c>
      <c r="O45" s="3" t="str">
        <f>A45</f>
        <v>Wyatt, Jeff</v>
      </c>
      <c r="P45" s="13"/>
      <c r="Q45" s="4">
        <f>IF(P45&gt;0,P45+N45,"")</f>
      </c>
      <c r="R45" s="4">
        <f>IF(C45+F45+I45+L45+P45&gt;0,(ROUND(54-AVERAGE(C45,F45,I45,L45,P45),0)*0.8),"")</f>
      </c>
      <c r="S45" s="13"/>
      <c r="T45" s="4">
        <f>IF(S45&gt;0,R45+S45,"")</f>
      </c>
      <c r="U45" s="4">
        <f>IF(C45+F45+I45+L45+P45+S45&gt;0,(ROUND(54-AVERAGE(C45,F45,I45,L45,P45,S45),0)*0.8),"")</f>
      </c>
      <c r="V45" s="13"/>
      <c r="W45" s="4">
        <f>IF(V45&gt;0,V45+U45,"")</f>
      </c>
      <c r="X45" s="4">
        <f>IF(C45+F45+I45+L45+P45+S45+V45&gt;0,(ROUND(54-AVERAGE(C45,F45,I45,L45,P45,S45,V45),0)*0.8),"")</f>
      </c>
      <c r="Y45" s="13"/>
      <c r="Z45" s="4">
        <f>IF(Y45&gt;0,X45+Y45,"")</f>
      </c>
      <c r="AA45" s="4">
        <f>IF(C45+F45+I45+L45+P45+S45+V45+Y45&gt;0,(ROUND(54-AVERAGE(C45,F45,I45,L45,P45,S45,V45,Y45),0)*0.8),"")</f>
      </c>
      <c r="AC45" s="3" t="str">
        <f>A45</f>
        <v>Wyatt, Jeff</v>
      </c>
      <c r="AD45" s="13"/>
      <c r="AE45" s="4">
        <f>IF(AD45&gt;0,AA45+AD45,"")</f>
      </c>
      <c r="AF45" s="4">
        <f>IF(C45+F45+I45+L45+P45+S45+V45+Y45+AD45&gt;0,(ROUND(54-AVERAGE(C45,F45,I45,L45,P45,S45,V45,Y45,AD45),0)*0.8),"")</f>
      </c>
      <c r="AG45" s="13"/>
      <c r="AH45" s="4">
        <f>IF(AG45&gt;0,AF45+AG45,"")</f>
      </c>
      <c r="AI45" s="4">
        <f>IF(C45+F45+I45+L45+P45+S45+V45+Y45+AD45+AG45&gt;0,(ROUND(54-AVERAGE(C45,F45,I45,L45,P45,S45,V45,Y45,AD45,AG45),0)*0.8),"")</f>
      </c>
      <c r="AJ45" s="13"/>
      <c r="AK45" s="4">
        <f>IF(AJ45&gt;0,AI45+AJ45,"")</f>
      </c>
      <c r="AL45" s="4">
        <f>IF(C45+F45+I45+L45+P45+S45+V45+Y45+AD45+AG45+AJ45&gt;0,(ROUND(54-AVERAGE(C45,F45,I45,L45,P45,S45,V45,Y45,AD45,AG45,AJ45),0)*0.8),"")</f>
      </c>
      <c r="AM45" s="13"/>
      <c r="AN45" s="4">
        <f>IF(AM45&gt;0,AL45+AM45,"")</f>
      </c>
      <c r="AO45" s="4">
        <f>IF(C45+F45+I45+L45+P45+S45+V45+Y45+AD45+AG45+AJ45+AM45&gt;0,(ROUND(54-AVERAGE(C45,F45,I45,L45,P45,S45,V45,Y45,AD45,AG45,AJ45,AM45),0)*0.8),"")</f>
      </c>
      <c r="AQ45" s="3" t="str">
        <f>O45</f>
        <v>Wyatt, Jeff</v>
      </c>
      <c r="AR45" s="13"/>
      <c r="AS45" s="4">
        <f>IF(AR45&gt;0,AO45+AR45,"")</f>
      </c>
      <c r="AT45" s="4">
        <f>IF(C45+F45+I45+L45+P45+S45+V45+Y45+AD45+AG45+AJ45+AM45+AR45&gt;0,(ROUND(54-AVERAGE(C45,F45,I45,L45,P45,S45,V45,Y45,AD45,AG45,AJ45,AM45,AR45),0)*0.8),"")</f>
      </c>
      <c r="AU45" s="13"/>
      <c r="AV45" s="4">
        <f>IF(AU45&gt;0,AT45+AU45,"")</f>
      </c>
      <c r="AW45" s="4">
        <f>IF(C45+F45+I45+L45+P45+S45+V45+Y45+AD45+AG45+AJ45+AM45+AR45+AU45&gt;0,(ROUND(54-AVERAGE(C45,F45,I45,L45,P45,S45,V45,Y45,AD45,AG45,AJ45,AM45,AR45,AU45),0)*0.8),"")</f>
      </c>
      <c r="AX45" s="13"/>
      <c r="AY45" s="4">
        <f>IF(AX45&gt;0,AW45+AX45,"")</f>
      </c>
      <c r="AZ45" s="4">
        <f>IF(C45+F45+I45+L45+P45+S45+V45+Y45+AD45+AG45+AJ45+AM45+AR45+AU45+AX45&gt;0,(ROUND(54-AVERAGE(C45,F45,I45,L45,P45,S45,V45,Y45,AD45,AG45,AJ45,AM45,AR45,AU45,AX45),0)*0.8),"")</f>
      </c>
      <c r="BA45" s="13"/>
      <c r="BB45" s="4">
        <f>IF(BA45&gt;0,AZ45+BA45,"")</f>
      </c>
      <c r="BC45" s="4">
        <f>IF(C45+F45+I45+L45+P45+S45+V45+Y45+AD45+AG45+AJ45+AM45+AR45+AU45+AX45+BA45&gt;0,(ROUND(54-AVERAGE(C45,F45,I45,L45,P45,S45,V45,Y45,AD45,AG45,AJ45,AM45,AR45,AU45,AX45,BA45),0)*0.8),"")</f>
      </c>
      <c r="BE45" s="3" t="str">
        <f>AC45</f>
        <v>Wyatt, Jeff</v>
      </c>
      <c r="BF45" s="13"/>
      <c r="BG45" s="4">
        <f>IF(BF45&gt;0,BC45+BF45,"")</f>
      </c>
      <c r="BH45" s="4">
        <f>IF(C45+F45+I45+L45+P45+S45+V45+Y45+AD45+AG45+AJ45+AM45+AR45+AU45+AX45+BA45+BF45&gt;0,(ROUND(54-AVERAGE(C45,F45,I45,L45,P45,S45,V45,Y45,AD45,AG45,AJ45,AM45,AR45,AU45,AX45,BA45,BF45),0)*0.8),"")</f>
      </c>
      <c r="BI45" s="13"/>
      <c r="BJ45" s="4">
        <f>IF(BI45&gt;0,BH45+BI45,"")</f>
      </c>
      <c r="BK45" s="4">
        <f>IF(C45+F45+I45+L45+P45+S45+V45+Y45+AD45+AG45+AJ45+AM45+AR45+AU45+AX45+BA45+BF45+BI45&gt;0,(ROUND(54-AVERAGE(C45,F45,I45,L45,P45,S45,V45,Y45,AD45,AG45,AJ45,AM45,AR45,AU45,AX45,BA45,BF45,BI45),0)*0.8),"")</f>
      </c>
      <c r="BL45" s="13"/>
      <c r="BM45" s="4">
        <f>IF(BL45&gt;0,BK45+BL45,"")</f>
      </c>
      <c r="BN45" s="4">
        <f>IF(C45+F45+I45+L45+P45+S45+V45+Y45+AD45+AG45+AJ45+AM45+AR45+AU45+AX45+BA45+BF45+BI45+BL45&gt;0,(ROUND(54-AVERAGE(C45,F45,I45,L45,P45,S45,V45,Y45,AD45,AG45,AJ45,AM45,AR45,AU45,AX45,BA45,BF45,BI45,BL45),0)*0.8),"")</f>
      </c>
      <c r="BO45" s="13"/>
      <c r="BP45" s="4">
        <f>IF(BO45&gt;0,BN45+BO45,"")</f>
      </c>
      <c r="BQ45" s="4">
        <f>IF(C45+F45+I45+L45+P45+S45+V45+Y45+AD45+AG45+AJ45+AM45+AR45+AU45+AX45+BA45+BF45+BI45+BL45+BO45&gt;0,(ROUND(54-AVERAGE(C45,F45,I45,L45,P45,S45,V45,Y45,AD45,AG45,AJ45,AM45,AR45,AU45,AX45,BA45,BF45,BI45,BL45,BO45),0)*0.8),"")</f>
      </c>
      <c r="BS45" s="3" t="str">
        <f>AQ45</f>
        <v>Wyatt, Jeff</v>
      </c>
      <c r="BT45" s="2">
        <v>52</v>
      </c>
      <c r="BU45" s="25" t="e">
        <f>IF(BT45&gt;0,BQ45+BT45,"")</f>
        <v>#VALUE!</v>
      </c>
      <c r="BV45" s="25">
        <f>IF(C45+F45+I45+L45+P45+S45+V45+Y45+AD45+AG45+AJ45+AM45+AR45+AU45+AX45+BA45+BF45+BI45+BL45+BO45+BT45&gt;0,(ROUND(54-AVERAGE(C45,F45,I45,L45,P45,S45,V45,Y45,AD45,AG45,AJ45,AM45,AR45,AU45,AX45,BA45,BF45,BI45,BL45,BO45,BT45),0)*0.8),"")</f>
        <v>1.6</v>
      </c>
      <c r="BW45" s="2"/>
      <c r="BX45" s="25">
        <f t="shared" si="2"/>
      </c>
      <c r="BY45" s="25">
        <f t="shared" si="3"/>
        <v>1.6</v>
      </c>
    </row>
    <row r="46" spans="1:83" ht="15.75" customHeight="1">
      <c r="A46" s="6" t="s">
        <v>10</v>
      </c>
      <c r="B46" s="28" t="s">
        <v>11</v>
      </c>
      <c r="C46" s="28"/>
      <c r="D46" s="29" t="s">
        <v>12</v>
      </c>
      <c r="E46" s="29"/>
      <c r="F46" s="30" t="s">
        <v>13</v>
      </c>
      <c r="G46" s="30"/>
      <c r="H46" s="31" t="s">
        <v>14</v>
      </c>
      <c r="I46" s="31"/>
      <c r="J46" s="32" t="s">
        <v>18</v>
      </c>
      <c r="K46" s="32"/>
      <c r="L46" s="27" t="s">
        <v>17</v>
      </c>
      <c r="M46" s="27"/>
      <c r="O46" s="6" t="s">
        <v>10</v>
      </c>
      <c r="P46" s="28" t="s">
        <v>11</v>
      </c>
      <c r="Q46" s="28"/>
      <c r="R46" s="29" t="s">
        <v>12</v>
      </c>
      <c r="S46" s="29"/>
      <c r="T46" s="30" t="s">
        <v>13</v>
      </c>
      <c r="U46" s="30"/>
      <c r="V46" s="31" t="s">
        <v>14</v>
      </c>
      <c r="W46" s="31"/>
      <c r="X46" s="32" t="s">
        <v>18</v>
      </c>
      <c r="Y46" s="32"/>
      <c r="Z46" s="27" t="s">
        <v>17</v>
      </c>
      <c r="AA46" s="27"/>
      <c r="AC46" s="6" t="s">
        <v>10</v>
      </c>
      <c r="AD46" s="28" t="s">
        <v>11</v>
      </c>
      <c r="AE46" s="28"/>
      <c r="AF46" s="29" t="s">
        <v>12</v>
      </c>
      <c r="AG46" s="29"/>
      <c r="AH46" s="30" t="s">
        <v>13</v>
      </c>
      <c r="AI46" s="30"/>
      <c r="AJ46" s="31" t="s">
        <v>14</v>
      </c>
      <c r="AK46" s="31"/>
      <c r="AL46" s="32" t="s">
        <v>18</v>
      </c>
      <c r="AM46" s="32"/>
      <c r="AN46" s="27" t="s">
        <v>17</v>
      </c>
      <c r="AO46" s="27"/>
      <c r="AQ46" s="6" t="s">
        <v>10</v>
      </c>
      <c r="AR46" s="28" t="s">
        <v>11</v>
      </c>
      <c r="AS46" s="28"/>
      <c r="AT46" s="29" t="s">
        <v>12</v>
      </c>
      <c r="AU46" s="29"/>
      <c r="AV46" s="30" t="s">
        <v>13</v>
      </c>
      <c r="AW46" s="30"/>
      <c r="AX46" s="31" t="s">
        <v>14</v>
      </c>
      <c r="AY46" s="31"/>
      <c r="AZ46" s="32" t="s">
        <v>18</v>
      </c>
      <c r="BA46" s="32"/>
      <c r="BB46" s="27" t="s">
        <v>17</v>
      </c>
      <c r="BC46" s="27"/>
      <c r="BE46" s="6" t="s">
        <v>10</v>
      </c>
      <c r="BF46" s="28" t="s">
        <v>11</v>
      </c>
      <c r="BG46" s="28"/>
      <c r="BH46" s="29" t="s">
        <v>12</v>
      </c>
      <c r="BI46" s="29"/>
      <c r="BJ46" s="30" t="s">
        <v>13</v>
      </c>
      <c r="BK46" s="30"/>
      <c r="BL46" s="31" t="s">
        <v>14</v>
      </c>
      <c r="BM46" s="31"/>
      <c r="BN46" s="32" t="s">
        <v>18</v>
      </c>
      <c r="BO46" s="32"/>
      <c r="BP46" s="27" t="s">
        <v>17</v>
      </c>
      <c r="BQ46" s="27"/>
      <c r="BS46" s="6" t="s">
        <v>10</v>
      </c>
      <c r="BT46" s="28" t="s">
        <v>11</v>
      </c>
      <c r="BU46" s="28"/>
      <c r="BV46" s="29" t="s">
        <v>12</v>
      </c>
      <c r="BW46" s="29"/>
      <c r="BX46" s="30" t="s">
        <v>13</v>
      </c>
      <c r="BY46" s="30"/>
      <c r="BZ46" s="31" t="s">
        <v>14</v>
      </c>
      <c r="CA46" s="31"/>
      <c r="CB46" s="32" t="s">
        <v>18</v>
      </c>
      <c r="CC46" s="32"/>
      <c r="CD46" s="27" t="s">
        <v>17</v>
      </c>
      <c r="CE46" s="27"/>
    </row>
    <row r="47" ht="14.25">
      <c r="A47" s="26"/>
    </row>
  </sheetData>
  <sheetProtection/>
  <mergeCells count="36">
    <mergeCell ref="CD46:CE46"/>
    <mergeCell ref="BT46:BU46"/>
    <mergeCell ref="BV46:BW46"/>
    <mergeCell ref="BX46:BY46"/>
    <mergeCell ref="BZ46:CA46"/>
    <mergeCell ref="CB46:CC46"/>
    <mergeCell ref="BB46:BC46"/>
    <mergeCell ref="AR46:AS46"/>
    <mergeCell ref="AT46:AU46"/>
    <mergeCell ref="AV46:AW46"/>
    <mergeCell ref="AX46:AY46"/>
    <mergeCell ref="AZ46:BA46"/>
    <mergeCell ref="B46:C46"/>
    <mergeCell ref="D46:E46"/>
    <mergeCell ref="F46:G46"/>
    <mergeCell ref="H46:I46"/>
    <mergeCell ref="J46:K46"/>
    <mergeCell ref="X46:Y46"/>
    <mergeCell ref="Z46:AA46"/>
    <mergeCell ref="L46:M46"/>
    <mergeCell ref="P46:Q46"/>
    <mergeCell ref="R46:S46"/>
    <mergeCell ref="T46:U46"/>
    <mergeCell ref="V46:W46"/>
    <mergeCell ref="AN46:AO46"/>
    <mergeCell ref="AD46:AE46"/>
    <mergeCell ref="AF46:AG46"/>
    <mergeCell ref="AH46:AI46"/>
    <mergeCell ref="AJ46:AK46"/>
    <mergeCell ref="AL46:AM46"/>
    <mergeCell ref="BP46:BQ46"/>
    <mergeCell ref="BF46:BG46"/>
    <mergeCell ref="BH46:BI46"/>
    <mergeCell ref="BJ46:BK46"/>
    <mergeCell ref="BL46:BM46"/>
    <mergeCell ref="BN46:BO46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&amp;KFF00002013 LDGA FRANKFORT LEAGUE NIGHT UPDATES  -  East Frankfort Park - weeks 1 - 20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2013-09-18T12:17:38Z</cp:lastPrinted>
  <dcterms:created xsi:type="dcterms:W3CDTF">2009-07-07T03:48:50Z</dcterms:created>
  <dcterms:modified xsi:type="dcterms:W3CDTF">2013-09-25T01:57:53Z</dcterms:modified>
  <cp:category/>
  <cp:version/>
  <cp:contentType/>
  <cp:contentStatus/>
</cp:coreProperties>
</file>