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/>
  </bookViews>
  <sheets>
    <sheet name="as-of-now" sheetId="2" r:id="rId1"/>
    <sheet name="sorted handicaps" sheetId="4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Y12" i="2"/>
  <c r="X12"/>
  <c r="Z12" s="1"/>
  <c r="U12"/>
  <c r="W12" s="1"/>
  <c r="T12"/>
  <c r="R12"/>
  <c r="Q12"/>
  <c r="O12"/>
  <c r="N12"/>
  <c r="M12"/>
  <c r="K12"/>
  <c r="J12"/>
  <c r="H12"/>
  <c r="G12"/>
  <c r="E12"/>
  <c r="D12"/>
  <c r="Y32"/>
  <c r="X32"/>
  <c r="Z32" s="1"/>
  <c r="W32"/>
  <c r="U32"/>
  <c r="T32"/>
  <c r="R32"/>
  <c r="Q32"/>
  <c r="O32"/>
  <c r="N32"/>
  <c r="M32"/>
  <c r="K32"/>
  <c r="J32"/>
  <c r="H32"/>
  <c r="G32"/>
  <c r="E32"/>
  <c r="D32"/>
  <c r="Y13"/>
  <c r="X13"/>
  <c r="Z13" s="1"/>
  <c r="W13"/>
  <c r="U13"/>
  <c r="R13"/>
  <c r="T13" s="1"/>
  <c r="Q13"/>
  <c r="O13"/>
  <c r="N13"/>
  <c r="M13"/>
  <c r="K13"/>
  <c r="J13"/>
  <c r="H13"/>
  <c r="G13"/>
  <c r="E13"/>
  <c r="D13"/>
  <c r="Y6"/>
  <c r="X6"/>
  <c r="Z6" s="1"/>
  <c r="W6"/>
  <c r="U6"/>
  <c r="R6"/>
  <c r="T6" s="1"/>
  <c r="Q6"/>
  <c r="O6"/>
  <c r="N6"/>
  <c r="M6"/>
  <c r="K6"/>
  <c r="J6"/>
  <c r="H6"/>
  <c r="G6"/>
  <c r="E6"/>
  <c r="D6"/>
  <c r="Y11"/>
  <c r="X11"/>
  <c r="Z11" s="1"/>
  <c r="W11"/>
  <c r="U11"/>
  <c r="T11"/>
  <c r="R11"/>
  <c r="O11"/>
  <c r="N11"/>
  <c r="Q11" s="1"/>
  <c r="K11"/>
  <c r="M11" s="1"/>
  <c r="H11"/>
  <c r="J11" s="1"/>
  <c r="G11"/>
  <c r="E11"/>
  <c r="D11"/>
  <c r="Y4"/>
  <c r="X4"/>
  <c r="Z4" s="1"/>
  <c r="W4"/>
  <c r="U4"/>
  <c r="T4"/>
  <c r="R4"/>
  <c r="Q4"/>
  <c r="O4"/>
  <c r="N4"/>
  <c r="M4"/>
  <c r="K4"/>
  <c r="J4"/>
  <c r="H4"/>
  <c r="G4"/>
  <c r="E4"/>
  <c r="D4"/>
  <c r="Y23"/>
  <c r="X23"/>
  <c r="Z23" s="1"/>
  <c r="W23"/>
  <c r="U23"/>
  <c r="T23"/>
  <c r="R23"/>
  <c r="O23"/>
  <c r="N23"/>
  <c r="Q23" s="1"/>
  <c r="M23"/>
  <c r="K23"/>
  <c r="J23"/>
  <c r="H23"/>
  <c r="G23"/>
  <c r="E23"/>
  <c r="D23"/>
  <c r="Y8"/>
  <c r="X8"/>
  <c r="Z8" s="1"/>
  <c r="W8"/>
  <c r="U8"/>
  <c r="T8"/>
  <c r="R8"/>
  <c r="Q8"/>
  <c r="O8"/>
  <c r="N8"/>
  <c r="M8"/>
  <c r="K8"/>
  <c r="H8"/>
  <c r="J8" s="1"/>
  <c r="G8"/>
  <c r="E8"/>
  <c r="D8"/>
  <c r="Y44"/>
  <c r="X44"/>
  <c r="Z44" s="1"/>
  <c r="W44"/>
  <c r="U44"/>
  <c r="T44"/>
  <c r="R44"/>
  <c r="O44"/>
  <c r="N44"/>
  <c r="Q44" s="1"/>
  <c r="M44"/>
  <c r="K44"/>
  <c r="J44"/>
  <c r="H44"/>
  <c r="G44"/>
  <c r="E44"/>
  <c r="D44"/>
  <c r="Y24"/>
  <c r="X24"/>
  <c r="Z24" s="1"/>
  <c r="W24"/>
  <c r="U24"/>
  <c r="T24"/>
  <c r="R24"/>
  <c r="Q24"/>
  <c r="O24"/>
  <c r="N24"/>
  <c r="M24"/>
  <c r="K24"/>
  <c r="J24"/>
  <c r="H24"/>
  <c r="G24"/>
  <c r="E24"/>
  <c r="D24"/>
  <c r="Y49"/>
  <c r="X49"/>
  <c r="Z49" s="1"/>
  <c r="W49"/>
  <c r="U49"/>
  <c r="T49"/>
  <c r="R49"/>
  <c r="Q49"/>
  <c r="O49"/>
  <c r="N49"/>
  <c r="M49"/>
  <c r="K49"/>
  <c r="J49"/>
  <c r="H49"/>
  <c r="G49"/>
  <c r="E49"/>
  <c r="D49"/>
  <c r="Y47"/>
  <c r="X47"/>
  <c r="Z47" s="1"/>
  <c r="W47"/>
  <c r="U47"/>
  <c r="T47"/>
  <c r="R47"/>
  <c r="Q47"/>
  <c r="O47"/>
  <c r="N47"/>
  <c r="M47"/>
  <c r="K47"/>
  <c r="J47"/>
  <c r="H47"/>
  <c r="G47"/>
  <c r="E47"/>
  <c r="D47"/>
  <c r="Y43"/>
  <c r="X43"/>
  <c r="Z43" s="1"/>
  <c r="W43"/>
  <c r="U43"/>
  <c r="T43"/>
  <c r="R43"/>
  <c r="Q43"/>
  <c r="O43"/>
  <c r="N43"/>
  <c r="M43"/>
  <c r="K43"/>
  <c r="H43"/>
  <c r="J43" s="1"/>
  <c r="G43"/>
  <c r="E43"/>
  <c r="D43"/>
  <c r="Y20"/>
  <c r="X20"/>
  <c r="Z20" s="1"/>
  <c r="W20"/>
  <c r="U20"/>
  <c r="T20"/>
  <c r="R20"/>
  <c r="Q20"/>
  <c r="O20"/>
  <c r="N20"/>
  <c r="K20"/>
  <c r="M20" s="1"/>
  <c r="J20"/>
  <c r="H20"/>
  <c r="E20"/>
  <c r="G20" s="1"/>
  <c r="D20"/>
  <c r="Y14"/>
  <c r="X14"/>
  <c r="Z14" s="1"/>
  <c r="W14"/>
  <c r="U14"/>
  <c r="T14"/>
  <c r="R14"/>
  <c r="Q14"/>
  <c r="O14"/>
  <c r="N14"/>
  <c r="M14"/>
  <c r="K14"/>
  <c r="H14"/>
  <c r="J14" s="1"/>
  <c r="G14"/>
  <c r="E14"/>
  <c r="D14"/>
  <c r="Y10"/>
  <c r="X10"/>
  <c r="Z10" s="1"/>
  <c r="W10"/>
  <c r="U10"/>
  <c r="T10"/>
  <c r="R10"/>
  <c r="Q10"/>
  <c r="O10"/>
  <c r="N10"/>
  <c r="K10"/>
  <c r="M10" s="1"/>
  <c r="J10"/>
  <c r="H10"/>
  <c r="G10"/>
  <c r="E10"/>
  <c r="D10"/>
  <c r="H51"/>
  <c r="Y22"/>
  <c r="X22"/>
  <c r="Z22" s="1"/>
  <c r="W22"/>
  <c r="U22"/>
  <c r="T22"/>
  <c r="R22"/>
  <c r="Q22"/>
  <c r="O22"/>
  <c r="N22"/>
  <c r="M22"/>
  <c r="K22"/>
  <c r="H22"/>
  <c r="J22" s="1"/>
  <c r="G22"/>
  <c r="E22"/>
  <c r="D22"/>
  <c r="Y21"/>
  <c r="X21"/>
  <c r="Z21" s="1"/>
  <c r="W21"/>
  <c r="U21"/>
  <c r="T21"/>
  <c r="R21"/>
  <c r="Q21"/>
  <c r="O21"/>
  <c r="N21"/>
  <c r="M21"/>
  <c r="K21"/>
  <c r="H21"/>
  <c r="J21" s="1"/>
  <c r="G21"/>
  <c r="E21"/>
  <c r="D21"/>
  <c r="M18"/>
  <c r="D46"/>
  <c r="D16"/>
  <c r="U55"/>
  <c r="U54"/>
  <c r="U53"/>
  <c r="U52"/>
  <c r="U51"/>
  <c r="U50"/>
  <c r="U48"/>
  <c r="U46"/>
  <c r="U45"/>
  <c r="U42"/>
  <c r="U41"/>
  <c r="U40"/>
  <c r="U39"/>
  <c r="U38"/>
  <c r="U37"/>
  <c r="U36"/>
  <c r="U35"/>
  <c r="U34"/>
  <c r="U33"/>
  <c r="U31"/>
  <c r="U30"/>
  <c r="U29"/>
  <c r="U28"/>
  <c r="U27"/>
  <c r="U26"/>
  <c r="U25"/>
  <c r="U19"/>
  <c r="U18"/>
  <c r="U17"/>
  <c r="U16"/>
  <c r="U15"/>
  <c r="U9"/>
  <c r="U7"/>
  <c r="U5"/>
  <c r="U3"/>
  <c r="U2"/>
  <c r="R55"/>
  <c r="R54"/>
  <c r="R53"/>
  <c r="R52"/>
  <c r="R51"/>
  <c r="R50"/>
  <c r="R48"/>
  <c r="R46"/>
  <c r="R45"/>
  <c r="R42"/>
  <c r="R41"/>
  <c r="R40"/>
  <c r="R39"/>
  <c r="R38"/>
  <c r="R37"/>
  <c r="R36"/>
  <c r="R35"/>
  <c r="R34"/>
  <c r="R33"/>
  <c r="R31"/>
  <c r="R30"/>
  <c r="R29"/>
  <c r="R28"/>
  <c r="R27"/>
  <c r="R26"/>
  <c r="R25"/>
  <c r="R19"/>
  <c r="R18"/>
  <c r="R17"/>
  <c r="R16"/>
  <c r="R15"/>
  <c r="R9"/>
  <c r="R7"/>
  <c r="R5"/>
  <c r="R3"/>
  <c r="R2"/>
  <c r="N55"/>
  <c r="N54"/>
  <c r="N53"/>
  <c r="N52"/>
  <c r="N51"/>
  <c r="N50"/>
  <c r="N48"/>
  <c r="N46"/>
  <c r="N45"/>
  <c r="N42"/>
  <c r="N41"/>
  <c r="N40"/>
  <c r="N39"/>
  <c r="N38"/>
  <c r="N37"/>
  <c r="N36"/>
  <c r="N35"/>
  <c r="N34"/>
  <c r="N33"/>
  <c r="N31"/>
  <c r="N30"/>
  <c r="N29"/>
  <c r="N28"/>
  <c r="N27"/>
  <c r="N26"/>
  <c r="N25"/>
  <c r="N19"/>
  <c r="N18"/>
  <c r="N17"/>
  <c r="N16"/>
  <c r="N15"/>
  <c r="N9"/>
  <c r="N7"/>
  <c r="N5"/>
  <c r="N3"/>
  <c r="N2"/>
  <c r="K55"/>
  <c r="K54"/>
  <c r="K53"/>
  <c r="K52"/>
  <c r="K51"/>
  <c r="K50"/>
  <c r="K48"/>
  <c r="K46"/>
  <c r="K45"/>
  <c r="K42"/>
  <c r="K41"/>
  <c r="K40"/>
  <c r="K39"/>
  <c r="K38"/>
  <c r="K37"/>
  <c r="K36"/>
  <c r="K35"/>
  <c r="K34"/>
  <c r="K33"/>
  <c r="K31"/>
  <c r="K30"/>
  <c r="K29"/>
  <c r="K28"/>
  <c r="K27"/>
  <c r="K26"/>
  <c r="K25"/>
  <c r="K19"/>
  <c r="K18"/>
  <c r="K17"/>
  <c r="K16"/>
  <c r="K15"/>
  <c r="K9"/>
  <c r="K7"/>
  <c r="K5"/>
  <c r="K3"/>
  <c r="K2"/>
  <c r="H55"/>
  <c r="H54"/>
  <c r="J54" s="1"/>
  <c r="H53"/>
  <c r="H52"/>
  <c r="H50"/>
  <c r="H48"/>
  <c r="H46"/>
  <c r="J46" s="1"/>
  <c r="H45"/>
  <c r="H42"/>
  <c r="H41"/>
  <c r="H40"/>
  <c r="J40" s="1"/>
  <c r="H39"/>
  <c r="H38"/>
  <c r="H37"/>
  <c r="J37" s="1"/>
  <c r="H36"/>
  <c r="H35"/>
  <c r="H34"/>
  <c r="H33"/>
  <c r="H31"/>
  <c r="H30"/>
  <c r="H29"/>
  <c r="J29" s="1"/>
  <c r="H28"/>
  <c r="H27"/>
  <c r="H26"/>
  <c r="H25"/>
  <c r="H19"/>
  <c r="H18"/>
  <c r="H17"/>
  <c r="H16"/>
  <c r="H15"/>
  <c r="H9"/>
  <c r="H7"/>
  <c r="H5"/>
  <c r="H3"/>
  <c r="H2"/>
  <c r="E55"/>
  <c r="E54"/>
  <c r="G54" s="1"/>
  <c r="E53"/>
  <c r="E52"/>
  <c r="E51"/>
  <c r="E50"/>
  <c r="E48"/>
  <c r="E46"/>
  <c r="E45"/>
  <c r="E42"/>
  <c r="E41"/>
  <c r="E40"/>
  <c r="E39"/>
  <c r="E38"/>
  <c r="E37"/>
  <c r="E36"/>
  <c r="G36" s="1"/>
  <c r="E35"/>
  <c r="E34"/>
  <c r="G34" s="1"/>
  <c r="E33"/>
  <c r="E31"/>
  <c r="G31" s="1"/>
  <c r="E30"/>
  <c r="E29"/>
  <c r="E28"/>
  <c r="E27"/>
  <c r="E26"/>
  <c r="E25"/>
  <c r="E19"/>
  <c r="E18"/>
  <c r="E17"/>
  <c r="E16"/>
  <c r="E15"/>
  <c r="E9"/>
  <c r="E7"/>
  <c r="E5"/>
  <c r="E3"/>
  <c r="E2"/>
  <c r="X55"/>
  <c r="Z55" s="1"/>
  <c r="X54"/>
  <c r="Z54" s="1"/>
  <c r="X53"/>
  <c r="Z53" s="1"/>
  <c r="X52"/>
  <c r="Z52" s="1"/>
  <c r="X51"/>
  <c r="Z51" s="1"/>
  <c r="X50"/>
  <c r="Z50" s="1"/>
  <c r="X48"/>
  <c r="Z48" s="1"/>
  <c r="X46"/>
  <c r="Z46" s="1"/>
  <c r="X45"/>
  <c r="Z45" s="1"/>
  <c r="X42"/>
  <c r="Z42" s="1"/>
  <c r="X41"/>
  <c r="Z41" s="1"/>
  <c r="X40"/>
  <c r="Z40" s="1"/>
  <c r="X39"/>
  <c r="Z39" s="1"/>
  <c r="X38"/>
  <c r="Z38" s="1"/>
  <c r="X37"/>
  <c r="Z37" s="1"/>
  <c r="X36"/>
  <c r="Z36" s="1"/>
  <c r="X35"/>
  <c r="X34"/>
  <c r="Z34" s="1"/>
  <c r="X33"/>
  <c r="Z33" s="1"/>
  <c r="X31"/>
  <c r="Z31" s="1"/>
  <c r="X30"/>
  <c r="Z30" s="1"/>
  <c r="X29"/>
  <c r="Z29" s="1"/>
  <c r="X28"/>
  <c r="Z28" s="1"/>
  <c r="X27"/>
  <c r="Z27" s="1"/>
  <c r="X26"/>
  <c r="Z26" s="1"/>
  <c r="X25"/>
  <c r="Z25" s="1"/>
  <c r="X19"/>
  <c r="Z19" s="1"/>
  <c r="X18"/>
  <c r="Z18" s="1"/>
  <c r="X17"/>
  <c r="Z17" s="1"/>
  <c r="X16"/>
  <c r="Z16" s="1"/>
  <c r="X15"/>
  <c r="Z15" s="1"/>
  <c r="X9"/>
  <c r="Z9" s="1"/>
  <c r="X7"/>
  <c r="Z7" s="1"/>
  <c r="X5"/>
  <c r="Z5" s="1"/>
  <c r="X3"/>
  <c r="Z3" s="1"/>
  <c r="X2"/>
  <c r="Z2" s="1"/>
  <c r="Z35"/>
  <c r="W52"/>
  <c r="W33"/>
  <c r="W55"/>
  <c r="W53"/>
  <c r="W46"/>
  <c r="W41"/>
  <c r="W40"/>
  <c r="W38"/>
  <c r="W36"/>
  <c r="W34"/>
  <c r="W27"/>
  <c r="W15"/>
  <c r="W5"/>
  <c r="W3"/>
  <c r="Y52"/>
  <c r="Y33"/>
  <c r="Y16"/>
  <c r="Y31"/>
  <c r="Y50"/>
  <c r="Y51"/>
  <c r="Y40"/>
  <c r="Y27"/>
  <c r="Y42"/>
  <c r="Y39"/>
  <c r="Y53"/>
  <c r="Y55"/>
  <c r="Y54"/>
  <c r="Y48"/>
  <c r="Y46"/>
  <c r="Y45"/>
  <c r="Y41"/>
  <c r="Y38"/>
  <c r="Y37"/>
  <c r="Y36"/>
  <c r="Y35"/>
  <c r="Y34"/>
  <c r="Y30"/>
  <c r="Y29"/>
  <c r="Y28"/>
  <c r="Y26"/>
  <c r="Y25"/>
  <c r="Y19"/>
  <c r="Y18"/>
  <c r="Y3"/>
  <c r="Y17"/>
  <c r="Y15"/>
  <c r="Y9"/>
  <c r="Y7"/>
  <c r="Y5"/>
  <c r="Y2"/>
  <c r="W16"/>
  <c r="W31"/>
  <c r="W50"/>
  <c r="W51"/>
  <c r="W42"/>
  <c r="W39"/>
  <c r="W54"/>
  <c r="W48"/>
  <c r="W45"/>
  <c r="W37"/>
  <c r="W35"/>
  <c r="W30"/>
  <c r="W29"/>
  <c r="W28"/>
  <c r="W26"/>
  <c r="W25"/>
  <c r="W19"/>
  <c r="W18"/>
  <c r="W17"/>
  <c r="W9"/>
  <c r="W7"/>
  <c r="W2"/>
  <c r="T16"/>
  <c r="T51"/>
  <c r="T53"/>
  <c r="T37"/>
  <c r="T26"/>
  <c r="T9"/>
  <c r="T5"/>
  <c r="Q36"/>
  <c r="Q18"/>
  <c r="M51"/>
  <c r="M27"/>
  <c r="M39"/>
  <c r="M53"/>
  <c r="M55"/>
  <c r="M37"/>
  <c r="M26"/>
  <c r="M3"/>
  <c r="J42"/>
  <c r="J45"/>
  <c r="J36"/>
  <c r="J28"/>
  <c r="J18"/>
  <c r="J17"/>
  <c r="J2"/>
  <c r="G39"/>
  <c r="G53"/>
  <c r="G46"/>
  <c r="G30"/>
  <c r="G29"/>
  <c r="O40"/>
  <c r="O55"/>
  <c r="O35"/>
  <c r="O15"/>
  <c r="O9"/>
  <c r="O5"/>
  <c r="O2"/>
  <c r="O52"/>
  <c r="O33"/>
  <c r="O48"/>
  <c r="O45"/>
  <c r="O41"/>
  <c r="O42"/>
  <c r="O39"/>
  <c r="O53"/>
  <c r="O30"/>
  <c r="O29"/>
  <c r="O28"/>
  <c r="O26"/>
  <c r="O25"/>
  <c r="T17"/>
  <c r="O17"/>
  <c r="Q17"/>
  <c r="M17"/>
  <c r="G17"/>
  <c r="D17"/>
  <c r="T34"/>
  <c r="O34"/>
  <c r="Q34"/>
  <c r="M34"/>
  <c r="J34"/>
  <c r="D34"/>
  <c r="T31"/>
  <c r="Q31"/>
  <c r="O31"/>
  <c r="M31"/>
  <c r="J31"/>
  <c r="D31"/>
  <c r="T3"/>
  <c r="O3"/>
  <c r="Q3"/>
  <c r="J3"/>
  <c r="G3"/>
  <c r="D3"/>
  <c r="T50"/>
  <c r="O50"/>
  <c r="Q50"/>
  <c r="M50"/>
  <c r="J50"/>
  <c r="G50"/>
  <c r="D50"/>
  <c r="T18"/>
  <c r="O18"/>
  <c r="G18"/>
  <c r="D18"/>
  <c r="T27"/>
  <c r="T55"/>
  <c r="T41"/>
  <c r="T40"/>
  <c r="T35"/>
  <c r="T28"/>
  <c r="T25"/>
  <c r="T46"/>
  <c r="T36"/>
  <c r="T7"/>
  <c r="T54"/>
  <c r="T38"/>
  <c r="T19"/>
  <c r="T52"/>
  <c r="T33"/>
  <c r="T42"/>
  <c r="T39"/>
  <c r="T48"/>
  <c r="T45"/>
  <c r="T30"/>
  <c r="T29"/>
  <c r="T15"/>
  <c r="T2"/>
  <c r="Q51"/>
  <c r="Q55"/>
  <c r="Q40"/>
  <c r="Q25"/>
  <c r="O46"/>
  <c r="O37"/>
  <c r="O36"/>
  <c r="O7"/>
  <c r="O27"/>
  <c r="O54"/>
  <c r="O38"/>
  <c r="O51"/>
  <c r="O19"/>
  <c r="O16"/>
  <c r="Q46"/>
  <c r="Q37"/>
  <c r="Q7"/>
  <c r="Q27"/>
  <c r="Q54"/>
  <c r="Q38"/>
  <c r="Q19"/>
  <c r="Q16"/>
  <c r="Q52"/>
  <c r="Q33"/>
  <c r="Q42"/>
  <c r="Q39"/>
  <c r="Q53"/>
  <c r="Q48"/>
  <c r="Q45"/>
  <c r="Q41"/>
  <c r="Q35"/>
  <c r="Q30"/>
  <c r="Q29"/>
  <c r="Q28"/>
  <c r="Q26"/>
  <c r="Q15"/>
  <c r="Q9"/>
  <c r="Q5"/>
  <c r="Q2"/>
  <c r="M54"/>
  <c r="M52"/>
  <c r="M40"/>
  <c r="M35"/>
  <c r="M28"/>
  <c r="M25"/>
  <c r="M46"/>
  <c r="M36"/>
  <c r="M7"/>
  <c r="M38"/>
  <c r="M19"/>
  <c r="M16"/>
  <c r="M33"/>
  <c r="M42"/>
  <c r="M48"/>
  <c r="M45"/>
  <c r="M41"/>
  <c r="M30"/>
  <c r="M29"/>
  <c r="M15"/>
  <c r="M9"/>
  <c r="M5"/>
  <c r="M2"/>
  <c r="J19"/>
  <c r="J55"/>
  <c r="J26"/>
  <c r="J15"/>
  <c r="J7"/>
  <c r="J38"/>
  <c r="J51"/>
  <c r="J16"/>
  <c r="J52"/>
  <c r="J33"/>
  <c r="J39"/>
  <c r="J53"/>
  <c r="J48"/>
  <c r="J41"/>
  <c r="J35"/>
  <c r="J30"/>
  <c r="J25"/>
  <c r="J9"/>
  <c r="J5"/>
  <c r="G37"/>
  <c r="G19"/>
  <c r="G16"/>
  <c r="G55"/>
  <c r="G40"/>
  <c r="G28"/>
  <c r="G26"/>
  <c r="G5"/>
  <c r="G7"/>
  <c r="G27"/>
  <c r="G38"/>
  <c r="G51"/>
  <c r="G52"/>
  <c r="G33"/>
  <c r="G42"/>
  <c r="G48"/>
  <c r="G45"/>
  <c r="G41"/>
  <c r="G35"/>
  <c r="G25"/>
  <c r="G15"/>
  <c r="G9"/>
  <c r="G2"/>
  <c r="D37"/>
  <c r="D36"/>
  <c r="D7"/>
  <c r="D27"/>
  <c r="D54"/>
  <c r="D38"/>
  <c r="D51"/>
  <c r="D19"/>
  <c r="D52"/>
  <c r="D33"/>
  <c r="D42"/>
  <c r="D39"/>
  <c r="D53"/>
  <c r="D55"/>
  <c r="D48"/>
  <c r="D45"/>
  <c r="D41"/>
  <c r="D40"/>
  <c r="D35"/>
  <c r="D30"/>
  <c r="D29"/>
  <c r="D28"/>
  <c r="D26"/>
  <c r="D25"/>
  <c r="D15"/>
  <c r="D9"/>
  <c r="D5"/>
  <c r="D2"/>
</calcChain>
</file>

<file path=xl/sharedStrings.xml><?xml version="1.0" encoding="utf-8"?>
<sst xmlns="http://schemas.openxmlformats.org/spreadsheetml/2006/main" count="166" uniqueCount="102">
  <si>
    <t>New Handicap</t>
  </si>
  <si>
    <t>Adjusted</t>
  </si>
  <si>
    <t>Richardson, Rex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</si>
  <si>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</si>
  <si>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</si>
  <si>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</si>
  <si>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</si>
  <si>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</si>
  <si>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</si>
  <si>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</si>
  <si>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</si>
  <si>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</si>
  <si>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</si>
  <si>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</si>
  <si>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</si>
  <si>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</si>
  <si>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</si>
  <si>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</si>
  <si>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</si>
  <si>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</si>
  <si>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</si>
  <si>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</si>
  <si>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</si>
  <si>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</si>
  <si>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</si>
  <si>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</si>
  <si>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</si>
  <si>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</si>
  <si>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</si>
  <si>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</si>
  <si>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</si>
  <si>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</si>
  <si>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</si>
  <si>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</si>
  <si>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</si>
  <si>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</si>
  <si>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</si>
  <si>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</si>
  <si>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</si>
  <si>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</si>
  <si>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</si>
  <si>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</si>
  <si>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</si>
  <si>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</si>
  <si>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</si>
  <si>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</si>
  <si>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</si>
  <si>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</si>
  <si>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</si>
  <si>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</si>
  <si>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</si>
  <si>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</si>
  <si>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</si>
  <si>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</si>
  <si>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</si>
  <si>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</si>
  <si>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</si>
  <si>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</si>
  <si>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</si>
  <si>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</si>
  <si>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</si>
  <si>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</si>
  <si>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yes</t>
  </si>
  <si>
    <t>Burch, Fred</t>
  </si>
  <si>
    <t>Kirkpatrick, Ricky</t>
  </si>
  <si>
    <t>Kirkpatrick, Tanner</t>
  </si>
  <si>
    <t>Koufeldt, Fred</t>
  </si>
  <si>
    <t>Martin, Michael</t>
  </si>
  <si>
    <t>Miller, Chris</t>
  </si>
  <si>
    <t>Raisor, Darryl</t>
  </si>
  <si>
    <t>Resor, Greg</t>
  </si>
  <si>
    <t>Schmitz, Jake</t>
  </si>
  <si>
    <t>Winfrey, Josh</t>
  </si>
  <si>
    <t>Widmer, Bill</t>
  </si>
  <si>
    <t>Sayre, Adam</t>
  </si>
  <si>
    <t>Smitha, Wesley</t>
  </si>
  <si>
    <t>Baker, Tim</t>
  </si>
  <si>
    <t>Kopser, Eric</t>
  </si>
  <si>
    <t>Sayre, Bo</t>
  </si>
  <si>
    <t>Thompson, Les</t>
  </si>
  <si>
    <t>Thompson, Jude</t>
  </si>
  <si>
    <t>Raw Week 7</t>
  </si>
  <si>
    <t>Mitchell, John</t>
  </si>
  <si>
    <t>Gore, Russ</t>
  </si>
  <si>
    <t>Ohlman, Michael</t>
  </si>
  <si>
    <t>Final Handicap</t>
  </si>
  <si>
    <t>Hunter, Alex</t>
  </si>
  <si>
    <t>Hunter, Justin</t>
  </si>
  <si>
    <t>Corbett, Danny</t>
  </si>
  <si>
    <t>Garland, Knox</t>
  </si>
  <si>
    <t>Harris, Kyle</t>
  </si>
  <si>
    <t>Soard, Chris</t>
  </si>
  <si>
    <t>Spears, Ed</t>
  </si>
  <si>
    <t>Tackett, Buddy</t>
  </si>
  <si>
    <t>Hyatt, Adam</t>
  </si>
  <si>
    <t>Spaulding, Jacob</t>
  </si>
  <si>
    <t>Barton, Jon</t>
  </si>
  <si>
    <t>Curry, Mike</t>
  </si>
  <si>
    <t>Bidwell, Mike</t>
  </si>
  <si>
    <t>Duffee, McGill</t>
  </si>
  <si>
    <t>Montgomery, Brandon</t>
  </si>
  <si>
    <t>Dilhoff, Rob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</si>
</sst>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showRuler="0" showWhiteSpace="0" view="pageLayout" topLeftCell="A25" zoomScale="70" zoomScaleNormal="100" zoomScalePageLayoutView="70" workbookViewId="0">
      <selection activeCell="Y41" sqref="Y41"/>
    </sheetView>
  </sheetViews>
  <sheetFormatPr defaultColWidth="8.6640625" defaultRowHeight="14.4"/>
  <cols>
    <col min="1" max="1" width="19.109375" customWidth="1"/>
    <col min="2" max="2" width="5.6640625" style="1" bestFit="1" customWidth="1"/>
    <col min="3" max="3" width="6.33203125" style="1" customWidth="1"/>
    <col min="4" max="4" width="6.33203125" style="1" bestFit="1" customWidth="1"/>
    <col min="5" max="5" width="6.5546875" style="5" customWidth="1"/>
    <col min="6" max="6" width="6.33203125" style="1" customWidth="1"/>
    <col min="7" max="7" width="6.33203125" style="5" customWidth="1"/>
    <col min="8" max="8" width="6.5546875" style="1" customWidth="1"/>
    <col min="9" max="9" width="6.33203125" style="1" customWidth="1"/>
    <col min="10" max="10" width="6.21875" style="5" bestFit="1" customWidth="1"/>
    <col min="11" max="11" width="6.5546875" style="5" customWidth="1"/>
    <col min="12" max="12" width="6.33203125" style="1" customWidth="1"/>
    <col min="13" max="13" width="6.109375" style="1" customWidth="1"/>
    <col min="14" max="14" width="6.5546875" customWidth="1"/>
    <col min="15" max="15" width="19.109375" customWidth="1"/>
    <col min="16" max="16" width="6.33203125" style="1" customWidth="1"/>
    <col min="17" max="17" width="6.109375" style="5" customWidth="1"/>
    <col min="18" max="18" width="6.5546875" customWidth="1"/>
    <col min="19" max="19" width="5.88671875" style="1" customWidth="1"/>
    <col min="20" max="20" width="6.21875" style="1" bestFit="1" customWidth="1"/>
    <col min="21" max="21" width="6.5546875" customWidth="1"/>
    <col min="22" max="22" width="6.33203125" customWidth="1"/>
    <col min="23" max="23" width="6.33203125" style="1" customWidth="1"/>
    <col min="24" max="24" width="6.5546875" customWidth="1"/>
    <col min="25" max="25" width="20" bestFit="1" customWidth="1"/>
    <col min="26" max="26" width="5.21875" style="5" customWidth="1"/>
  </cols>
  <sheetData>
    <row r="1" spans="1:26" s="12" customFormat="1" ht="21.6" customHeight="1">
      <c r="A1" s="7"/>
      <c r="B1" s="14" t="s">
        <v>20</v>
      </c>
      <c r="C1" s="8" t="s">
        <v>26</v>
      </c>
      <c r="D1" s="9" t="s">
        <v>1</v>
      </c>
      <c r="E1" s="10" t="s">
        <v>0</v>
      </c>
      <c r="F1" s="8" t="s">
        <v>27</v>
      </c>
      <c r="G1" s="11" t="s">
        <v>1</v>
      </c>
      <c r="H1" s="8" t="s">
        <v>0</v>
      </c>
      <c r="I1" s="8" t="s">
        <v>28</v>
      </c>
      <c r="J1" s="11" t="s">
        <v>1</v>
      </c>
      <c r="K1" s="10" t="s">
        <v>0</v>
      </c>
      <c r="L1" s="8" t="s">
        <v>29</v>
      </c>
      <c r="M1" s="9" t="s">
        <v>1</v>
      </c>
      <c r="N1" s="8" t="s">
        <v>0</v>
      </c>
      <c r="O1" s="7"/>
      <c r="P1" s="8" t="s">
        <v>30</v>
      </c>
      <c r="Q1" s="11" t="s">
        <v>1</v>
      </c>
      <c r="R1" s="8" t="s">
        <v>0</v>
      </c>
      <c r="S1" s="8" t="s">
        <v>31</v>
      </c>
      <c r="T1" s="9" t="s">
        <v>1</v>
      </c>
      <c r="U1" s="8" t="s">
        <v>0</v>
      </c>
      <c r="V1" s="8" t="s">
        <v>81</v>
      </c>
      <c r="W1" s="9" t="s">
        <v>1</v>
      </c>
      <c r="X1" s="8" t="s">
        <v>85</v>
      </c>
      <c r="Z1" s="16"/>
    </row>
    <row r="2" spans="1:26" ht="15" customHeight="1">
      <c r="A2" s="3" t="s">
        <v>23</v>
      </c>
      <c r="B2" s="2" t="s">
        <v>62</v>
      </c>
      <c r="C2" s="13">
        <v>54</v>
      </c>
      <c r="D2" s="13">
        <f>IF(C2&gt;0,C2," ")</f>
        <v>54</v>
      </c>
      <c r="E2" s="4">
        <f>IF(C2&gt;0,(ROUND(54-AVERAGE(C2),0)*0.8),"")</f>
        <v>0</v>
      </c>
      <c r="F2" s="13"/>
      <c r="G2" s="4" t="str">
        <f>IF(F2&gt;0,F2+E2,"")</f>
        <v/>
      </c>
      <c r="H2" s="4">
        <f>IF(C2+F2&gt;0,(ROUND(54-AVERAGE(C2,F2),0)*0.8),"")</f>
        <v>0</v>
      </c>
      <c r="I2" s="13">
        <v>49</v>
      </c>
      <c r="J2" s="26">
        <f>IF(I2&gt;0,H2+I2,"")</f>
        <v>49</v>
      </c>
      <c r="K2" s="4">
        <f>IF(C2+F2+I2&gt;0,(ROUND(54-AVERAGE(C2,F2,I2),0)*0.8),"")</f>
        <v>2.4000000000000004</v>
      </c>
      <c r="L2" s="13">
        <v>48</v>
      </c>
      <c r="M2" s="4">
        <f>IF(L2&gt;0,K2+L2,"")</f>
        <v>50.4</v>
      </c>
      <c r="N2" s="4">
        <f>IF(C2+F2+I2+L2&gt;0,(ROUND(54-AVERAGE(C2,F2,I2,L2),0)*0.8),"")</f>
        <v>3.2</v>
      </c>
      <c r="O2" s="3" t="str">
        <f t="shared" ref="O2:O5" si="0">IF(A2&gt;"",A2,"")</f>
        <v>Austin, Andy</v>
      </c>
      <c r="P2" s="13">
        <v>55</v>
      </c>
      <c r="Q2" s="4">
        <f>IF(P2&gt;0,P2+N2,"")</f>
        <v>58.2</v>
      </c>
      <c r="R2" s="4">
        <f>IF(C2+F2+I2+L2+P2&gt;0,(ROUND(54-AVERAGE(C2,F2,I2,L2,P2),0)*0.8),"")</f>
        <v>2.4000000000000004</v>
      </c>
      <c r="S2" s="13">
        <v>54</v>
      </c>
      <c r="T2" s="4">
        <f>IF(S2&gt;0,R2+S2,"")</f>
        <v>56.4</v>
      </c>
      <c r="U2" s="4">
        <f>IF(C2+F2+I2+L2+P2+S2&gt;0,(ROUND(54-AVERAGE(C2,F2,I2,L2,P2,S2),0)*0.8),"")</f>
        <v>1.6</v>
      </c>
      <c r="V2" s="13"/>
      <c r="W2" s="4" t="str">
        <f>IF(V2&gt;0,U2+V2,"")</f>
        <v/>
      </c>
      <c r="X2" s="4">
        <f>IF(C2+F2+I2+L2+P2+S2+V2&gt;0,(ROUND(54-AVERAGE(C2,F2,I2,L2,P2,S2,V2),0)*0.8),"")</f>
        <v>1.6</v>
      </c>
      <c r="Y2" t="str">
        <f>IF(A2&gt;"",A2,"")</f>
        <v>Austin, Andy</v>
      </c>
      <c r="Z2" s="5">
        <f>X2</f>
        <v>1.6</v>
      </c>
    </row>
    <row r="3" spans="1:26" ht="15" customHeight="1">
      <c r="A3" s="3" t="s">
        <v>76</v>
      </c>
      <c r="B3" s="2" t="s">
        <v>62</v>
      </c>
      <c r="C3" s="13">
        <v>56</v>
      </c>
      <c r="D3" s="13">
        <f t="shared" ref="D3" si="1">IF(C3&gt;0,C3," ")</f>
        <v>56</v>
      </c>
      <c r="E3" s="4">
        <f t="shared" ref="E3:E55" si="2">IF(C3&gt;0,(ROUND(54-AVERAGE(C3),0)*0.8),"")</f>
        <v>-1.6</v>
      </c>
      <c r="F3" s="13"/>
      <c r="G3" s="4" t="str">
        <f>IF(F3&gt;0,F3+E3,"")</f>
        <v/>
      </c>
      <c r="H3" s="4">
        <f t="shared" ref="H3:H55" si="3">IF(C3+F3&gt;0,(ROUND(54-AVERAGE(C3,F3),0)*0.8),"")</f>
        <v>-1.6</v>
      </c>
      <c r="I3" s="13"/>
      <c r="J3" s="4" t="str">
        <f>IF(I3&gt;0,H3+I3,"")</f>
        <v/>
      </c>
      <c r="K3" s="4">
        <f t="shared" ref="K3:K55" si="4">IF(C3+F3+I3&gt;0,(ROUND(54-AVERAGE(C3,F3,I3),0)*0.8),"")</f>
        <v>-1.6</v>
      </c>
      <c r="L3" s="13"/>
      <c r="M3" s="4" t="str">
        <f>IF(L3&gt;0,K3+L3,"")</f>
        <v/>
      </c>
      <c r="N3" s="4">
        <f t="shared" ref="N3:N55" si="5">IF(C3+F3+I3+L3&gt;0,(ROUND(54-AVERAGE(C3,F3,I3,L3),0)*0.8),"")</f>
        <v>-1.6</v>
      </c>
      <c r="O3" s="3" t="str">
        <f>IF(A3&gt;"",A3,"")</f>
        <v>Baker, Tim</v>
      </c>
      <c r="P3" s="13"/>
      <c r="Q3" s="4" t="str">
        <f>IF(P3&gt;0,P3+N3,"")</f>
        <v/>
      </c>
      <c r="R3" s="4">
        <f t="shared" ref="R3:R55" si="6">IF(C3+F3+I3+L3+P3&gt;0,(ROUND(54-AVERAGE(C3,F3,I3,L3,P3),0)*0.8),"")</f>
        <v>-1.6</v>
      </c>
      <c r="S3" s="13"/>
      <c r="T3" s="4" t="str">
        <f>IF(S3&gt;0,R3+S3,"")</f>
        <v/>
      </c>
      <c r="U3" s="4">
        <f t="shared" ref="U3:U55" si="7">IF(C3+F3+I3+L3+P3+S3&gt;0,(ROUND(54-AVERAGE(C3,F3,I3,L3,P3,S3),0)*0.8),"")</f>
        <v>-1.6</v>
      </c>
      <c r="V3" s="13"/>
      <c r="W3" s="4" t="str">
        <f>IF(V3&gt;0,U3+V3,"")</f>
        <v/>
      </c>
      <c r="X3" s="4">
        <f t="shared" ref="X3:X55" si="8">IF(C3+F3+I3+L3+P3+S3+V3&gt;0,(ROUND(54-AVERAGE(C3,F3,I3,L3,P3,S3,V3),0)*0.8),"")</f>
        <v>-1.6</v>
      </c>
      <c r="Y3" t="str">
        <f>IF(A3&gt;"",A3,"")</f>
        <v>Baker, Tim</v>
      </c>
      <c r="Z3" s="5">
        <f t="shared" ref="Z3:Z55" si="9">X3</f>
        <v>-1.6</v>
      </c>
    </row>
    <row r="4" spans="1:26" ht="15" customHeight="1">
      <c r="A4" s="3" t="s">
        <v>96</v>
      </c>
      <c r="B4" s="2"/>
      <c r="C4" s="13"/>
      <c r="D4" s="13" t="str">
        <f t="shared" ref="D4" si="10">IF(C4&gt;0,C4," ")</f>
        <v xml:space="preserve"> </v>
      </c>
      <c r="E4" s="4" t="str">
        <f t="shared" ref="E4" si="11">IF(C4&gt;0,(ROUND(54-AVERAGE(C4),0)*0.8),"")</f>
        <v/>
      </c>
      <c r="F4" s="13"/>
      <c r="G4" s="4" t="str">
        <f>IF(F4&gt;0,F4+E4,"")</f>
        <v/>
      </c>
      <c r="H4" s="4" t="str">
        <f t="shared" ref="H4" si="12">IF(C4+F4&gt;0,(ROUND(54-AVERAGE(C4,F4),0)*0.8),"")</f>
        <v/>
      </c>
      <c r="I4" s="13"/>
      <c r="J4" s="4" t="str">
        <f>IF(I4&gt;0,H4+I4,"")</f>
        <v/>
      </c>
      <c r="K4" s="4" t="str">
        <f t="shared" ref="K4" si="13">IF(C4+F4+I4&gt;0,(ROUND(54-AVERAGE(C4,F4,I4),0)*0.8),"")</f>
        <v/>
      </c>
      <c r="L4" s="13"/>
      <c r="M4" s="4" t="str">
        <f>IF(L4&gt;0,K4+L4,"")</f>
        <v/>
      </c>
      <c r="N4" s="4" t="str">
        <f t="shared" ref="N4" si="14">IF(C4+F4+I4+L4&gt;0,(ROUND(54-AVERAGE(C4,F4,I4,L4),0)*0.8),"")</f>
        <v/>
      </c>
      <c r="O4" s="3" t="str">
        <f>IF(A4&gt;"",A4,"")</f>
        <v>Barton, Jon</v>
      </c>
      <c r="P4" s="13"/>
      <c r="Q4" s="4" t="str">
        <f>IF(P4&gt;0,P4+N4,"")</f>
        <v/>
      </c>
      <c r="R4" s="4" t="str">
        <f t="shared" ref="R4" si="15">IF(C4+F4+I4+L4+P4&gt;0,(ROUND(54-AVERAGE(C4,F4,I4,L4,P4),0)*0.8),"")</f>
        <v/>
      </c>
      <c r="S4" s="13">
        <v>53</v>
      </c>
      <c r="T4" s="4" t="e">
        <f>IF(S4&gt;0,R4+S4,"")</f>
        <v>#VALUE!</v>
      </c>
      <c r="U4" s="4">
        <f t="shared" ref="U4" si="16">IF(C4+F4+I4+L4+P4+S4&gt;0,(ROUND(54-AVERAGE(C4,F4,I4,L4,P4,S4),0)*0.8),"")</f>
        <v>0.8</v>
      </c>
      <c r="V4" s="13"/>
      <c r="W4" s="4" t="str">
        <f>IF(V4&gt;0,U4+V4,"")</f>
        <v/>
      </c>
      <c r="X4" s="4">
        <f t="shared" ref="X4" si="17">IF(C4+F4+I4+L4+P4+S4+V4&gt;0,(ROUND(54-AVERAGE(C4,F4,I4,L4,P4,S4,V4),0)*0.8),"")</f>
        <v>0.8</v>
      </c>
      <c r="Y4" t="str">
        <f>IF(A4&gt;"",A4,"")</f>
        <v>Barton, Jon</v>
      </c>
      <c r="Z4" s="5">
        <f t="shared" ref="Z4" si="18">X4</f>
        <v>0.8</v>
      </c>
    </row>
    <row r="5" spans="1:26" ht="15" customHeight="1">
      <c r="A5" s="3" t="s">
        <v>45</v>
      </c>
      <c r="B5" s="2" t="s">
        <v>62</v>
      </c>
      <c r="C5" s="13"/>
      <c r="D5" s="13" t="str">
        <f t="shared" ref="D5:D55" si="19">IF(C5&gt;0,C5," ")</f>
        <v xml:space="preserve"> </v>
      </c>
      <c r="E5" s="4" t="str">
        <f t="shared" si="2"/>
        <v/>
      </c>
      <c r="F5" s="13"/>
      <c r="G5" s="4" t="str">
        <f t="shared" ref="G5:G55" si="20">IF(F5&gt;0,F5+E5,"")</f>
        <v/>
      </c>
      <c r="H5" s="4" t="str">
        <f t="shared" si="3"/>
        <v/>
      </c>
      <c r="I5" s="13">
        <v>50</v>
      </c>
      <c r="J5" s="4" t="e">
        <f t="shared" ref="J5:J55" si="21">IF(I5&gt;0,H5+I5,"")</f>
        <v>#VALUE!</v>
      </c>
      <c r="K5" s="4">
        <f t="shared" si="4"/>
        <v>3.2</v>
      </c>
      <c r="L5" s="13">
        <v>52</v>
      </c>
      <c r="M5" s="4">
        <f t="shared" ref="M5:M55" si="22">IF(L5&gt;0,K5+L5,"")</f>
        <v>55.2</v>
      </c>
      <c r="N5" s="4">
        <f t="shared" si="5"/>
        <v>2.4000000000000004</v>
      </c>
      <c r="O5" s="3" t="str">
        <f t="shared" si="0"/>
        <v>Bibble, Joel</v>
      </c>
      <c r="P5" s="13">
        <v>44</v>
      </c>
      <c r="Q5" s="19">
        <f t="shared" ref="Q5:Q55" si="23">IF(P5&gt;0,P5+N5,"")</f>
        <v>46.4</v>
      </c>
      <c r="R5" s="4">
        <f t="shared" si="6"/>
        <v>4</v>
      </c>
      <c r="S5" s="13">
        <v>46</v>
      </c>
      <c r="T5" s="4">
        <f t="shared" ref="T5:T55" si="24">IF(S5&gt;0,R5+S5,"")</f>
        <v>50</v>
      </c>
      <c r="U5" s="4">
        <f t="shared" si="7"/>
        <v>4.8000000000000007</v>
      </c>
      <c r="V5" s="13"/>
      <c r="W5" s="4" t="str">
        <f t="shared" ref="W5" si="25">IF(V5&gt;0,U5+V5,"")</f>
        <v/>
      </c>
      <c r="X5" s="4">
        <f t="shared" si="8"/>
        <v>4.8000000000000007</v>
      </c>
      <c r="Y5" t="str">
        <f t="shared" ref="Y5:Y55" si="26">IF(A5&gt;"",A5,"")</f>
        <v>Bibble, Joel</v>
      </c>
      <c r="Z5" s="5">
        <f t="shared" si="9"/>
        <v>4.8000000000000007</v>
      </c>
    </row>
    <row r="6" spans="1:26" ht="15" customHeight="1">
      <c r="A6" s="3" t="s">
        <v>98</v>
      </c>
      <c r="B6" s="2"/>
      <c r="C6" s="13"/>
      <c r="D6" s="13" t="str">
        <f t="shared" si="19"/>
        <v xml:space="preserve"> </v>
      </c>
      <c r="E6" s="4" t="str">
        <f t="shared" si="2"/>
        <v/>
      </c>
      <c r="F6" s="13"/>
      <c r="G6" s="4" t="str">
        <f>IF(F6&gt;0,F6+E6,"")</f>
        <v/>
      </c>
      <c r="H6" s="4" t="str">
        <f t="shared" si="3"/>
        <v/>
      </c>
      <c r="I6" s="13"/>
      <c r="J6" s="4" t="str">
        <f>IF(I6&gt;0,H6+I6,"")</f>
        <v/>
      </c>
      <c r="K6" s="4" t="str">
        <f t="shared" si="4"/>
        <v/>
      </c>
      <c r="L6" s="13"/>
      <c r="M6" s="4" t="str">
        <f>IF(L6&gt;0,K6+L6,"")</f>
        <v/>
      </c>
      <c r="N6" s="4" t="str">
        <f t="shared" si="5"/>
        <v/>
      </c>
      <c r="O6" s="3" t="str">
        <f>IF(A6&gt;"",A6,"")</f>
        <v>Bidwell, Mike</v>
      </c>
      <c r="P6" s="13"/>
      <c r="Q6" s="4" t="str">
        <f>IF(P6&gt;0,P6+N6,"")</f>
        <v/>
      </c>
      <c r="R6" s="4" t="str">
        <f t="shared" si="6"/>
        <v/>
      </c>
      <c r="S6" s="13">
        <v>45</v>
      </c>
      <c r="T6" s="4" t="e">
        <f>IF(S6&gt;0,R6+S6,"")</f>
        <v>#VALUE!</v>
      </c>
      <c r="U6" s="4">
        <f t="shared" si="7"/>
        <v>7.2</v>
      </c>
      <c r="V6" s="13"/>
      <c r="W6" s="4" t="str">
        <f>IF(V6&gt;0,U6+V6,"")</f>
        <v/>
      </c>
      <c r="X6" s="4">
        <f t="shared" si="8"/>
        <v>7.2</v>
      </c>
      <c r="Y6" t="str">
        <f>IF(A6&gt;"",A6,"")</f>
        <v>Bidwell, Mike</v>
      </c>
      <c r="Z6" s="5">
        <f t="shared" si="9"/>
        <v>7.2</v>
      </c>
    </row>
    <row r="7" spans="1:26" ht="15" customHeight="1">
      <c r="A7" s="3" t="s">
        <v>4</v>
      </c>
      <c r="B7" s="2" t="s">
        <v>62</v>
      </c>
      <c r="C7" s="13">
        <v>46</v>
      </c>
      <c r="D7" s="13">
        <f>IF(C7&gt;0,C7," ")</f>
        <v>46</v>
      </c>
      <c r="E7" s="4">
        <f t="shared" si="2"/>
        <v>6.4</v>
      </c>
      <c r="F7" s="13">
        <v>47</v>
      </c>
      <c r="G7" s="27">
        <f>IF(F7&gt;0,F7+E7,"")</f>
        <v>53.4</v>
      </c>
      <c r="H7" s="4">
        <f t="shared" si="3"/>
        <v>6.4</v>
      </c>
      <c r="I7" s="13">
        <v>44</v>
      </c>
      <c r="J7" s="4">
        <f>IF(I7&gt;0,H7+I7,"")</f>
        <v>50.4</v>
      </c>
      <c r="K7" s="4">
        <f t="shared" si="4"/>
        <v>6.4</v>
      </c>
      <c r="L7" s="13">
        <v>47</v>
      </c>
      <c r="M7" s="4">
        <f>IF(L7&gt;0,K7+L7,"")</f>
        <v>53.4</v>
      </c>
      <c r="N7" s="4">
        <f t="shared" si="5"/>
        <v>6.4</v>
      </c>
      <c r="O7" s="3" t="str">
        <f>IF(A7&gt;"",A7,"")</f>
        <v>Bottom, Tracy</v>
      </c>
      <c r="P7" s="13">
        <v>47</v>
      </c>
      <c r="Q7" s="4">
        <f>IF(P7&gt;0,P7+N7,"")</f>
        <v>53.4</v>
      </c>
      <c r="R7" s="4">
        <f t="shared" si="6"/>
        <v>6.4</v>
      </c>
      <c r="S7" s="29">
        <v>40</v>
      </c>
      <c r="T7" s="30">
        <f>IF(S7&gt;0,R7+S7,"")</f>
        <v>46.4</v>
      </c>
      <c r="U7" s="4">
        <f t="shared" si="7"/>
        <v>7.2</v>
      </c>
      <c r="V7" s="13">
        <v>45</v>
      </c>
      <c r="W7" s="15">
        <f>IF(V7&gt;0,U7+V7,"")</f>
        <v>52.2</v>
      </c>
      <c r="X7" s="4">
        <f t="shared" si="8"/>
        <v>7.2</v>
      </c>
      <c r="Y7" t="str">
        <f t="shared" si="26"/>
        <v>Bottom, Tracy</v>
      </c>
      <c r="Z7" s="5">
        <f t="shared" si="9"/>
        <v>7.2</v>
      </c>
    </row>
    <row r="8" spans="1:26" ht="15" customHeight="1">
      <c r="A8" s="3" t="s">
        <v>35</v>
      </c>
      <c r="B8" s="2" t="s">
        <v>62</v>
      </c>
      <c r="C8" s="13"/>
      <c r="D8" s="13" t="str">
        <f>IF(C8&gt;0,C8," ")</f>
        <v xml:space="preserve"> </v>
      </c>
      <c r="E8" s="4" t="str">
        <f t="shared" ref="E8" si="27">IF(C8&gt;0,(ROUND(54-AVERAGE(C8),0)*0.8),"")</f>
        <v/>
      </c>
      <c r="F8" s="13"/>
      <c r="G8" s="4" t="str">
        <f>IF(F8&gt;0,F8+E8,"")</f>
        <v/>
      </c>
      <c r="H8" s="4" t="str">
        <f t="shared" ref="H8" si="28">IF(C8+F8&gt;0,(ROUND(54-AVERAGE(C8,F8),0)*0.8),"")</f>
        <v/>
      </c>
      <c r="I8" s="13"/>
      <c r="J8" s="4" t="str">
        <f>IF(I8&gt;0,H8+I8,"")</f>
        <v/>
      </c>
      <c r="K8" s="4" t="str">
        <f t="shared" ref="K8" si="29">IF(C8+F8+I8&gt;0,(ROUND(54-AVERAGE(C8,F8,I8),0)*0.8),"")</f>
        <v/>
      </c>
      <c r="L8" s="13"/>
      <c r="M8" s="4" t="str">
        <f>IF(L8&gt;0,K8+L8,"")</f>
        <v/>
      </c>
      <c r="N8" s="4" t="str">
        <f t="shared" ref="N8" si="30">IF(C8+F8+I8+L8&gt;0,(ROUND(54-AVERAGE(C8,F8,I8,L8),0)*0.8),"")</f>
        <v/>
      </c>
      <c r="O8" s="3" t="str">
        <f>IF(A8&gt;"",A8,"")</f>
        <v>Brumback, Josh</v>
      </c>
      <c r="P8" s="13"/>
      <c r="Q8" s="4" t="str">
        <f>IF(P8&gt;0,P8+N8,"")</f>
        <v/>
      </c>
      <c r="R8" s="4" t="str">
        <f t="shared" ref="R8" si="31">IF(C8+F8+I8+L8+P8&gt;0,(ROUND(54-AVERAGE(C8,F8,I8,L8,P8),0)*0.8),"")</f>
        <v/>
      </c>
      <c r="S8" s="13">
        <v>58</v>
      </c>
      <c r="T8" s="4" t="e">
        <f>IF(S8&gt;0,R8+S8,"")</f>
        <v>#VALUE!</v>
      </c>
      <c r="U8" s="4">
        <f t="shared" ref="U8" si="32">IF(C8+F8+I8+L8+P8+S8&gt;0,(ROUND(54-AVERAGE(C8,F8,I8,L8,P8,S8),0)*0.8),"")</f>
        <v>-3.2</v>
      </c>
      <c r="V8" s="13"/>
      <c r="W8" s="4" t="str">
        <f>IF(V8&gt;0,U8+V8,"")</f>
        <v/>
      </c>
      <c r="X8" s="4">
        <f t="shared" ref="X8" si="33">IF(C8+F8+I8+L8+P8+S8+V8&gt;0,(ROUND(54-AVERAGE(C8,F8,I8,L8,P8,S8,V8),0)*0.8),"")</f>
        <v>-3.2</v>
      </c>
      <c r="Y8" t="str">
        <f t="shared" ref="Y8" si="34">IF(A8&gt;"",A8,"")</f>
        <v>Brumback, Josh</v>
      </c>
      <c r="Z8" s="5">
        <f t="shared" ref="Z8" si="35">X8</f>
        <v>-3.2</v>
      </c>
    </row>
    <row r="9" spans="1:26" ht="15" customHeight="1">
      <c r="A9" s="3" t="s">
        <v>63</v>
      </c>
      <c r="B9" s="2" t="s">
        <v>62</v>
      </c>
      <c r="C9" s="13">
        <v>54</v>
      </c>
      <c r="D9" s="13">
        <f t="shared" si="19"/>
        <v>54</v>
      </c>
      <c r="E9" s="4">
        <f t="shared" si="2"/>
        <v>0</v>
      </c>
      <c r="F9" s="13">
        <v>49</v>
      </c>
      <c r="G9" s="23">
        <f t="shared" si="20"/>
        <v>49</v>
      </c>
      <c r="H9" s="4">
        <f t="shared" si="3"/>
        <v>2.4000000000000004</v>
      </c>
      <c r="I9" s="13">
        <v>53</v>
      </c>
      <c r="J9" s="4">
        <f t="shared" si="21"/>
        <v>55.4</v>
      </c>
      <c r="K9" s="4">
        <f t="shared" si="4"/>
        <v>1.6</v>
      </c>
      <c r="L9" s="13">
        <v>50</v>
      </c>
      <c r="M9" s="4">
        <f t="shared" si="22"/>
        <v>51.6</v>
      </c>
      <c r="N9" s="4">
        <f t="shared" si="5"/>
        <v>2.4000000000000004</v>
      </c>
      <c r="O9" s="3" t="str">
        <f t="shared" ref="O9:O15" si="36">IF(A9&gt;"",A9,"")</f>
        <v>Burch, Fred</v>
      </c>
      <c r="P9" s="13">
        <v>50</v>
      </c>
      <c r="Q9" s="4">
        <f t="shared" si="23"/>
        <v>52.4</v>
      </c>
      <c r="R9" s="4">
        <f t="shared" si="6"/>
        <v>2.4000000000000004</v>
      </c>
      <c r="S9" s="13">
        <v>48</v>
      </c>
      <c r="T9" s="4">
        <f t="shared" si="24"/>
        <v>50.4</v>
      </c>
      <c r="U9" s="4">
        <f t="shared" si="7"/>
        <v>2.4000000000000004</v>
      </c>
      <c r="V9" s="13"/>
      <c r="W9" s="4" t="str">
        <f t="shared" ref="W9:W14" si="37">IF(V9&gt;0,U9+V9,"")</f>
        <v/>
      </c>
      <c r="X9" s="4">
        <f t="shared" si="8"/>
        <v>2.4000000000000004</v>
      </c>
      <c r="Y9" t="str">
        <f t="shared" si="26"/>
        <v>Burch, Fred</v>
      </c>
      <c r="Z9" s="5">
        <f t="shared" si="9"/>
        <v>2.4000000000000004</v>
      </c>
    </row>
    <row r="10" spans="1:26" ht="15" customHeight="1">
      <c r="A10" s="3" t="s">
        <v>88</v>
      </c>
      <c r="B10" s="2"/>
      <c r="C10" s="13"/>
      <c r="D10" s="4" t="str">
        <f t="shared" ref="D10:D14" si="38">IF(C10&gt;0,C10," ")</f>
        <v xml:space="preserve"> </v>
      </c>
      <c r="E10" s="4" t="str">
        <f t="shared" ref="E10:E14" si="39">IF(C10&gt;0,(ROUND(54-AVERAGE(C10),0)*0.8),"")</f>
        <v/>
      </c>
      <c r="F10" s="13"/>
      <c r="G10" s="4" t="str">
        <f t="shared" ref="G10:G14" si="40">IF(F10&gt;0,F10+E10,"")</f>
        <v/>
      </c>
      <c r="H10" s="4" t="str">
        <f t="shared" ref="H10:H14" si="41">IF(C10+F10&gt;0,(ROUND(54-AVERAGE(C10,F10),0)*0.8),"")</f>
        <v/>
      </c>
      <c r="I10" s="13"/>
      <c r="J10" s="4" t="str">
        <f t="shared" ref="J10:J14" si="42">IF(I10&gt;0,H10+I10,"")</f>
        <v/>
      </c>
      <c r="K10" s="4" t="str">
        <f t="shared" ref="K10:K14" si="43">IF(C10+F10+I10&gt;0,(ROUND(54-AVERAGE(C10,F10,I10),0)*0.8),"")</f>
        <v/>
      </c>
      <c r="L10" s="13">
        <v>48</v>
      </c>
      <c r="M10" s="27" t="e">
        <f t="shared" ref="M10:M14" si="44">IF(L10&gt;0,K10+L10,"")</f>
        <v>#VALUE!</v>
      </c>
      <c r="N10" s="4">
        <f t="shared" ref="N10:N14" si="45">IF(C10+F10+I10+L10&gt;0,(ROUND(54-AVERAGE(C10,F10,I10,L10),0)*0.8),"")</f>
        <v>4.8000000000000007</v>
      </c>
      <c r="O10" s="3" t="str">
        <f t="shared" ref="O10:O14" si="46">IF(A10&gt;"",A10,"")</f>
        <v>Corbett, Danny</v>
      </c>
      <c r="P10" s="13"/>
      <c r="Q10" s="4" t="str">
        <f t="shared" ref="Q10:Q14" si="47">IF(P10&gt;0,P10+N10,"")</f>
        <v/>
      </c>
      <c r="R10" s="4">
        <f t="shared" ref="R10:R14" si="48">IF(C10+F10+I10+L10+P10&gt;0,(ROUND(54-AVERAGE(C10,F10,I10,L10,P10),0)*0.8),"")</f>
        <v>4.8000000000000007</v>
      </c>
      <c r="S10" s="13">
        <v>46</v>
      </c>
      <c r="T10" s="4">
        <f t="shared" ref="T10:T14" si="49">IF(S10&gt;0,R10+S10,"")</f>
        <v>50.8</v>
      </c>
      <c r="U10" s="4">
        <f t="shared" ref="U10:U14" si="50">IF(C10+F10+I10+L10+P10+S10&gt;0,(ROUND(54-AVERAGE(C10,F10,I10,L10,P10,S10),0)*0.8),"")</f>
        <v>5.6000000000000005</v>
      </c>
      <c r="V10" s="13"/>
      <c r="W10" s="4" t="str">
        <f t="shared" si="37"/>
        <v/>
      </c>
      <c r="X10" s="4">
        <f t="shared" ref="X10:X14" si="51">IF(C10+F10+I10+L10+P10+S10+V10&gt;0,(ROUND(54-AVERAGE(C10,F10,I10,L10,P10,S10,V10),0)*0.8),"")</f>
        <v>5.6000000000000005</v>
      </c>
      <c r="Y10" t="str">
        <f t="shared" ref="Y10:Y14" si="52">IF(A10&gt;"",A10,"")</f>
        <v>Corbett, Danny</v>
      </c>
      <c r="Z10" s="5">
        <f t="shared" ref="Z10:Z14" si="53">X10</f>
        <v>5.6000000000000005</v>
      </c>
    </row>
    <row r="11" spans="1:26" ht="15" customHeight="1">
      <c r="A11" s="3" t="s">
        <v>97</v>
      </c>
      <c r="B11" s="2"/>
      <c r="C11" s="13"/>
      <c r="D11" s="4" t="str">
        <f t="shared" ref="D11:D12" si="54">IF(C11&gt;0,C11," ")</f>
        <v xml:space="preserve"> </v>
      </c>
      <c r="E11" s="4" t="str">
        <f t="shared" ref="E11:E12" si="55">IF(C11&gt;0,(ROUND(54-AVERAGE(C11),0)*0.8),"")</f>
        <v/>
      </c>
      <c r="F11" s="13"/>
      <c r="G11" s="4" t="str">
        <f t="shared" ref="G11:G12" si="56">IF(F11&gt;0,F11+E11,"")</f>
        <v/>
      </c>
      <c r="H11" s="4" t="str">
        <f t="shared" ref="H11:H12" si="57">IF(C11+F11&gt;0,(ROUND(54-AVERAGE(C11,F11),0)*0.8),"")</f>
        <v/>
      </c>
      <c r="I11" s="13"/>
      <c r="J11" s="4" t="str">
        <f t="shared" ref="J11:J12" si="58">IF(I11&gt;0,H11+I11,"")</f>
        <v/>
      </c>
      <c r="K11" s="4" t="str">
        <f t="shared" ref="K11:K12" si="59">IF(C11+F11+I11&gt;0,(ROUND(54-AVERAGE(C11,F11,I11),0)*0.8),"")</f>
        <v/>
      </c>
      <c r="L11" s="13"/>
      <c r="M11" s="4" t="str">
        <f t="shared" ref="M11:M12" si="60">IF(L11&gt;0,K11+L11,"")</f>
        <v/>
      </c>
      <c r="N11" s="4" t="str">
        <f t="shared" ref="N11:N12" si="61">IF(C11+F11+I11+L11&gt;0,(ROUND(54-AVERAGE(C11,F11,I11,L11),0)*0.8),"")</f>
        <v/>
      </c>
      <c r="O11" s="3" t="str">
        <f t="shared" ref="O11:O12" si="62">IF(A11&gt;"",A11,"")</f>
        <v>Curry, Mike</v>
      </c>
      <c r="P11" s="13"/>
      <c r="Q11" s="4" t="str">
        <f t="shared" ref="Q11:Q12" si="63">IF(P11&gt;0,P11+N11,"")</f>
        <v/>
      </c>
      <c r="R11" s="4" t="str">
        <f t="shared" ref="R11:R12" si="64">IF(C11+F11+I11+L11+P11&gt;0,(ROUND(54-AVERAGE(C11,F11,I11,L11,P11),0)*0.8),"")</f>
        <v/>
      </c>
      <c r="S11" s="13">
        <v>56</v>
      </c>
      <c r="T11" s="4" t="e">
        <f t="shared" ref="T11:T12" si="65">IF(S11&gt;0,R11+S11,"")</f>
        <v>#VALUE!</v>
      </c>
      <c r="U11" s="4">
        <f t="shared" ref="U11:U12" si="66">IF(C11+F11+I11+L11+P11+S11&gt;0,(ROUND(54-AVERAGE(C11,F11,I11,L11,P11,S11),0)*0.8),"")</f>
        <v>-1.6</v>
      </c>
      <c r="V11" s="13">
        <v>60</v>
      </c>
      <c r="W11" s="4">
        <f t="shared" ref="W11:W12" si="67">IF(V11&gt;0,U11+V11,"")</f>
        <v>58.4</v>
      </c>
      <c r="X11" s="4">
        <f t="shared" ref="X11:X12" si="68">IF(C11+F11+I11+L11+P11+S11+V11&gt;0,(ROUND(54-AVERAGE(C11,F11,I11,L11,P11,S11,V11),0)*0.8),"")</f>
        <v>-3.2</v>
      </c>
      <c r="Y11" t="str">
        <f t="shared" ref="Y11:Y12" si="69">IF(A11&gt;"",A11,"")</f>
        <v>Curry, Mike</v>
      </c>
      <c r="Z11" s="5">
        <f t="shared" ref="Z11:Z12" si="70">X11</f>
        <v>-3.2</v>
      </c>
    </row>
    <row r="12" spans="1:26" ht="15" customHeight="1">
      <c r="A12" s="3" t="s">
        <v>101</v>
      </c>
      <c r="B12" s="2"/>
      <c r="C12" s="13"/>
      <c r="D12" s="4" t="str">
        <f t="shared" si="54"/>
        <v xml:space="preserve"> </v>
      </c>
      <c r="E12" s="4" t="str">
        <f t="shared" si="55"/>
        <v/>
      </c>
      <c r="F12" s="13"/>
      <c r="G12" s="4" t="str">
        <f t="shared" si="56"/>
        <v/>
      </c>
      <c r="H12" s="4" t="str">
        <f t="shared" si="57"/>
        <v/>
      </c>
      <c r="I12" s="13"/>
      <c r="J12" s="4" t="str">
        <f t="shared" si="58"/>
        <v/>
      </c>
      <c r="K12" s="4" t="str">
        <f t="shared" si="59"/>
        <v/>
      </c>
      <c r="L12" s="13"/>
      <c r="M12" s="4" t="str">
        <f t="shared" si="60"/>
        <v/>
      </c>
      <c r="N12" s="4" t="str">
        <f t="shared" si="61"/>
        <v/>
      </c>
      <c r="O12" s="3" t="str">
        <f t="shared" si="62"/>
        <v>Dilhoff, Rob</v>
      </c>
      <c r="P12" s="13"/>
      <c r="Q12" s="4" t="str">
        <f t="shared" si="63"/>
        <v/>
      </c>
      <c r="R12" s="4" t="str">
        <f t="shared" si="64"/>
        <v/>
      </c>
      <c r="S12" s="13"/>
      <c r="T12" s="4" t="str">
        <f t="shared" si="65"/>
        <v/>
      </c>
      <c r="U12" s="4" t="str">
        <f t="shared" si="66"/>
        <v/>
      </c>
      <c r="V12" s="13">
        <v>51</v>
      </c>
      <c r="W12" s="4" t="e">
        <f t="shared" si="67"/>
        <v>#VALUE!</v>
      </c>
      <c r="X12" s="4">
        <f t="shared" si="68"/>
        <v>2.4000000000000004</v>
      </c>
      <c r="Y12" t="str">
        <f t="shared" si="69"/>
        <v>Dilhoff, Rob</v>
      </c>
      <c r="Z12" s="5">
        <f t="shared" si="70"/>
        <v>2.4000000000000004</v>
      </c>
    </row>
    <row r="13" spans="1:26" ht="15" customHeight="1">
      <c r="A13" s="3" t="s">
        <v>99</v>
      </c>
      <c r="B13" s="2"/>
      <c r="C13" s="13"/>
      <c r="D13" s="4" t="str">
        <f t="shared" ref="D13" si="71">IF(C13&gt;0,C13," ")</f>
        <v xml:space="preserve"> </v>
      </c>
      <c r="E13" s="4" t="str">
        <f t="shared" ref="E13" si="72">IF(C13&gt;0,(ROUND(54-AVERAGE(C13),0)*0.8),"")</f>
        <v/>
      </c>
      <c r="F13" s="13"/>
      <c r="G13" s="4" t="str">
        <f t="shared" ref="G13" si="73">IF(F13&gt;0,F13+E13,"")</f>
        <v/>
      </c>
      <c r="H13" s="4" t="str">
        <f t="shared" ref="H13" si="74">IF(C13+F13&gt;0,(ROUND(54-AVERAGE(C13,F13),0)*0.8),"")</f>
        <v/>
      </c>
      <c r="I13" s="13"/>
      <c r="J13" s="4" t="str">
        <f t="shared" ref="J13" si="75">IF(I13&gt;0,H13+I13,"")</f>
        <v/>
      </c>
      <c r="K13" s="4" t="str">
        <f t="shared" ref="K13" si="76">IF(C13+F13+I13&gt;0,(ROUND(54-AVERAGE(C13,F13,I13),0)*0.8),"")</f>
        <v/>
      </c>
      <c r="L13" s="13"/>
      <c r="M13" s="4" t="str">
        <f t="shared" ref="M13" si="77">IF(L13&gt;0,K13+L13,"")</f>
        <v/>
      </c>
      <c r="N13" s="4" t="str">
        <f t="shared" ref="N13" si="78">IF(C13+F13+I13+L13&gt;0,(ROUND(54-AVERAGE(C13,F13,I13,L13),0)*0.8),"")</f>
        <v/>
      </c>
      <c r="O13" s="3" t="str">
        <f t="shared" ref="O13" si="79">IF(A13&gt;"",A13,"")</f>
        <v>Duffee, McGill</v>
      </c>
      <c r="P13" s="13"/>
      <c r="Q13" s="4" t="str">
        <f t="shared" ref="Q13" si="80">IF(P13&gt;0,P13+N13,"")</f>
        <v/>
      </c>
      <c r="R13" s="4" t="str">
        <f t="shared" ref="R13" si="81">IF(C13+F13+I13+L13+P13&gt;0,(ROUND(54-AVERAGE(C13,F13,I13,L13,P13),0)*0.8),"")</f>
        <v/>
      </c>
      <c r="S13" s="13"/>
      <c r="T13" s="4" t="str">
        <f t="shared" ref="T13" si="82">IF(S13&gt;0,R13+S13,"")</f>
        <v/>
      </c>
      <c r="U13" s="4" t="str">
        <f t="shared" ref="U13" si="83">IF(C13+F13+I13+L13+P13+S13&gt;0,(ROUND(54-AVERAGE(C13,F13,I13,L13,P13,S13),0)*0.8),"")</f>
        <v/>
      </c>
      <c r="V13" s="13">
        <v>70</v>
      </c>
      <c r="W13" s="4" t="e">
        <f t="shared" ref="W13" si="84">IF(V13&gt;0,U13+V13,"")</f>
        <v>#VALUE!</v>
      </c>
      <c r="X13" s="4">
        <f t="shared" ref="X13" si="85">IF(C13+F13+I13+L13+P13+S13+V13&gt;0,(ROUND(54-AVERAGE(C13,F13,I13,L13,P13,S13,V13),0)*0.8),"")</f>
        <v>-12.8</v>
      </c>
      <c r="Y13" t="str">
        <f t="shared" ref="Y13" si="86">IF(A13&gt;"",A13,"")</f>
        <v>Duffee, McGill</v>
      </c>
      <c r="Z13" s="5">
        <f t="shared" ref="Z13" si="87">X13</f>
        <v>-12.8</v>
      </c>
    </row>
    <row r="14" spans="1:26" ht="15" customHeight="1">
      <c r="A14" s="3" t="s">
        <v>25</v>
      </c>
      <c r="B14" s="2" t="s">
        <v>62</v>
      </c>
      <c r="C14" s="13">
        <v>50</v>
      </c>
      <c r="D14" s="4">
        <f t="shared" si="38"/>
        <v>50</v>
      </c>
      <c r="E14" s="4">
        <f t="shared" si="39"/>
        <v>3.2</v>
      </c>
      <c r="F14" s="13"/>
      <c r="G14" s="4" t="str">
        <f t="shared" si="40"/>
        <v/>
      </c>
      <c r="H14" s="4">
        <f t="shared" si="41"/>
        <v>3.2</v>
      </c>
      <c r="I14" s="13">
        <v>53</v>
      </c>
      <c r="J14" s="4">
        <f t="shared" si="42"/>
        <v>56.2</v>
      </c>
      <c r="K14" s="4">
        <f t="shared" si="43"/>
        <v>2.4000000000000004</v>
      </c>
      <c r="L14" s="13">
        <v>54</v>
      </c>
      <c r="M14" s="4">
        <f t="shared" si="44"/>
        <v>56.4</v>
      </c>
      <c r="N14" s="4">
        <f t="shared" si="45"/>
        <v>1.6</v>
      </c>
      <c r="O14" s="3" t="str">
        <f t="shared" si="46"/>
        <v>Gallion, Bill</v>
      </c>
      <c r="P14" s="13">
        <v>55</v>
      </c>
      <c r="Q14" s="4">
        <f t="shared" si="47"/>
        <v>56.6</v>
      </c>
      <c r="R14" s="4">
        <f t="shared" si="48"/>
        <v>0.8</v>
      </c>
      <c r="S14" s="13"/>
      <c r="T14" s="4" t="str">
        <f t="shared" si="49"/>
        <v/>
      </c>
      <c r="U14" s="4">
        <f t="shared" si="50"/>
        <v>0.8</v>
      </c>
      <c r="V14" s="13"/>
      <c r="W14" s="4" t="str">
        <f t="shared" si="37"/>
        <v/>
      </c>
      <c r="X14" s="4">
        <f t="shared" si="51"/>
        <v>0.8</v>
      </c>
      <c r="Y14" t="str">
        <f t="shared" si="52"/>
        <v>Gallion, Bill</v>
      </c>
      <c r="Z14" s="5">
        <f t="shared" si="53"/>
        <v>0.8</v>
      </c>
    </row>
    <row r="15" spans="1:26" ht="15" customHeight="1">
      <c r="A15" s="3" t="s">
        <v>89</v>
      </c>
      <c r="B15" s="2"/>
      <c r="C15" s="13"/>
      <c r="D15" s="4" t="str">
        <f t="shared" si="19"/>
        <v xml:space="preserve"> </v>
      </c>
      <c r="E15" s="4" t="str">
        <f t="shared" si="2"/>
        <v/>
      </c>
      <c r="F15" s="13"/>
      <c r="G15" s="4" t="str">
        <f t="shared" si="20"/>
        <v/>
      </c>
      <c r="H15" s="4" t="str">
        <f t="shared" si="3"/>
        <v/>
      </c>
      <c r="I15" s="13"/>
      <c r="J15" s="4" t="str">
        <f t="shared" si="21"/>
        <v/>
      </c>
      <c r="K15" s="4" t="str">
        <f t="shared" si="4"/>
        <v/>
      </c>
      <c r="L15" s="13">
        <v>96</v>
      </c>
      <c r="M15" s="4" t="e">
        <f t="shared" si="22"/>
        <v>#VALUE!</v>
      </c>
      <c r="N15" s="4">
        <f t="shared" si="5"/>
        <v>-33.6</v>
      </c>
      <c r="O15" s="3" t="str">
        <f t="shared" si="36"/>
        <v>Garland, Knox</v>
      </c>
      <c r="P15" s="13"/>
      <c r="Q15" s="4" t="str">
        <f t="shared" si="23"/>
        <v/>
      </c>
      <c r="R15" s="4">
        <f t="shared" si="6"/>
        <v>-33.6</v>
      </c>
      <c r="S15" s="13"/>
      <c r="T15" s="4" t="str">
        <f t="shared" si="24"/>
        <v/>
      </c>
      <c r="U15" s="4">
        <f t="shared" si="7"/>
        <v>-33.6</v>
      </c>
      <c r="V15" s="13"/>
      <c r="W15" s="4" t="str">
        <f t="shared" ref="W15" si="88">IF(V15&gt;0,U15+V15,"")</f>
        <v/>
      </c>
      <c r="X15" s="4">
        <f t="shared" si="8"/>
        <v>-33.6</v>
      </c>
      <c r="Y15" t="str">
        <f t="shared" si="26"/>
        <v>Garland, Knox</v>
      </c>
      <c r="Z15" s="5">
        <f t="shared" si="9"/>
        <v>-33.6</v>
      </c>
    </row>
    <row r="16" spans="1:26" ht="15" customHeight="1">
      <c r="A16" s="3" t="s">
        <v>83</v>
      </c>
      <c r="B16" s="2"/>
      <c r="C16" s="13">
        <v>41</v>
      </c>
      <c r="D16" s="20">
        <f>IF(C16&gt;0,C16," ")</f>
        <v>41</v>
      </c>
      <c r="E16" s="4">
        <f t="shared" si="2"/>
        <v>10.4</v>
      </c>
      <c r="F16" s="13">
        <v>50</v>
      </c>
      <c r="G16" s="4">
        <f>IF(F16&gt;0,F16+E16,"")</f>
        <v>60.4</v>
      </c>
      <c r="H16" s="4">
        <f t="shared" si="3"/>
        <v>7.2</v>
      </c>
      <c r="I16" s="13"/>
      <c r="J16" s="4" t="str">
        <f>IF(I16&gt;0,H16+I16,"")</f>
        <v/>
      </c>
      <c r="K16" s="4">
        <f t="shared" si="4"/>
        <v>7.2</v>
      </c>
      <c r="L16" s="13"/>
      <c r="M16" s="4" t="str">
        <f>IF(L16&gt;0,K16+L16,"")</f>
        <v/>
      </c>
      <c r="N16" s="4">
        <f t="shared" si="5"/>
        <v>7.2</v>
      </c>
      <c r="O16" s="3" t="str">
        <f>IF(A16&gt;"",A16,"")</f>
        <v>Gore, Russ</v>
      </c>
      <c r="P16" s="13"/>
      <c r="Q16" s="4" t="str">
        <f>IF(P16&gt;0,P16+N16,"")</f>
        <v/>
      </c>
      <c r="R16" s="4">
        <f t="shared" si="6"/>
        <v>7.2</v>
      </c>
      <c r="S16" s="13"/>
      <c r="T16" s="4" t="str">
        <f>IF(S16&gt;0,R16+S16,"")</f>
        <v/>
      </c>
      <c r="U16" s="4">
        <f t="shared" si="7"/>
        <v>7.2</v>
      </c>
      <c r="V16" s="13"/>
      <c r="W16" s="4" t="str">
        <f>IF(V16&gt;0,U16+V16,"")</f>
        <v/>
      </c>
      <c r="X16" s="4">
        <f t="shared" si="8"/>
        <v>7.2</v>
      </c>
      <c r="Y16" t="str">
        <f>IF(A16&gt;"",A16,"")</f>
        <v>Gore, Russ</v>
      </c>
      <c r="Z16" s="5">
        <f t="shared" si="9"/>
        <v>7.2</v>
      </c>
    </row>
    <row r="17" spans="1:26" ht="15" customHeight="1">
      <c r="A17" s="3" t="s">
        <v>10</v>
      </c>
      <c r="B17" s="2" t="s">
        <v>62</v>
      </c>
      <c r="C17" s="13"/>
      <c r="D17" s="13" t="str">
        <f>IF(C17&gt;0,C17," ")</f>
        <v xml:space="preserve"> </v>
      </c>
      <c r="E17" s="4" t="str">
        <f t="shared" si="2"/>
        <v/>
      </c>
      <c r="F17" s="13">
        <v>43</v>
      </c>
      <c r="G17" s="4" t="e">
        <f>IF(F17&gt;0,F17+E17,"")</f>
        <v>#VALUE!</v>
      </c>
      <c r="H17" s="4">
        <f t="shared" si="3"/>
        <v>8.8000000000000007</v>
      </c>
      <c r="I17" s="13">
        <v>43</v>
      </c>
      <c r="J17" s="4">
        <f>IF(I17&gt;0,H17+I17,"")</f>
        <v>51.8</v>
      </c>
      <c r="K17" s="4">
        <f t="shared" si="4"/>
        <v>8.8000000000000007</v>
      </c>
      <c r="L17" s="13"/>
      <c r="M17" s="4" t="str">
        <f>IF(L17&gt;0,K17+L17,"")</f>
        <v/>
      </c>
      <c r="N17" s="4">
        <f t="shared" si="5"/>
        <v>8.8000000000000007</v>
      </c>
      <c r="O17" s="3" t="str">
        <f>IF(A17&gt;"",A17,"")</f>
        <v>Hall, Kevin</v>
      </c>
      <c r="P17" s="13"/>
      <c r="Q17" s="4" t="str">
        <f>IF(P17&gt;0,P17+N17,"")</f>
        <v/>
      </c>
      <c r="R17" s="4">
        <f t="shared" si="6"/>
        <v>8.8000000000000007</v>
      </c>
      <c r="S17" s="13"/>
      <c r="T17" s="4" t="str">
        <f>IF(S17&gt;0,R17+S17,"")</f>
        <v/>
      </c>
      <c r="U17" s="4">
        <f t="shared" si="7"/>
        <v>8.8000000000000007</v>
      </c>
      <c r="V17" s="13"/>
      <c r="W17" s="4" t="str">
        <f>IF(V17&gt;0,U17+V17,"")</f>
        <v/>
      </c>
      <c r="X17" s="4">
        <f t="shared" si="8"/>
        <v>8.8000000000000007</v>
      </c>
      <c r="Y17" t="str">
        <f t="shared" si="26"/>
        <v>Hall, Kevin</v>
      </c>
      <c r="Z17" s="5">
        <f t="shared" si="9"/>
        <v>8.8000000000000007</v>
      </c>
    </row>
    <row r="18" spans="1:26" ht="15" customHeight="1">
      <c r="A18" s="3" t="s">
        <v>13</v>
      </c>
      <c r="B18" s="2" t="s">
        <v>62</v>
      </c>
      <c r="C18" s="13"/>
      <c r="D18" s="13" t="str">
        <f t="shared" ref="D18" si="89">IF(C18&gt;0,C18," ")</f>
        <v xml:space="preserve"> </v>
      </c>
      <c r="E18" s="4" t="str">
        <f t="shared" si="2"/>
        <v/>
      </c>
      <c r="F18" s="13"/>
      <c r="G18" s="4" t="str">
        <f t="shared" ref="G18" si="90">IF(F18&gt;0,F18+E18,"")</f>
        <v/>
      </c>
      <c r="H18" s="4" t="str">
        <f t="shared" si="3"/>
        <v/>
      </c>
      <c r="I18" s="13">
        <v>54</v>
      </c>
      <c r="J18" s="4" t="e">
        <f t="shared" ref="J18" si="91">IF(I18&gt;0,H18+I18,"")</f>
        <v>#VALUE!</v>
      </c>
      <c r="K18" s="4">
        <f t="shared" si="4"/>
        <v>0</v>
      </c>
      <c r="L18" s="13">
        <v>51</v>
      </c>
      <c r="M18" s="4">
        <f>IF(L18&gt;0,K18+L18,"")</f>
        <v>51</v>
      </c>
      <c r="N18" s="4">
        <f t="shared" si="5"/>
        <v>1.6</v>
      </c>
      <c r="O18" s="3" t="str">
        <f t="shared" ref="O18" si="92">IF(A18&gt;"",A18,"")</f>
        <v>Harris, Cameron</v>
      </c>
      <c r="P18" s="13">
        <v>47</v>
      </c>
      <c r="Q18" s="23">
        <f t="shared" ref="Q18" si="93">IF(P18&gt;0,P18+N18,"")</f>
        <v>48.6</v>
      </c>
      <c r="R18" s="4">
        <f t="shared" si="6"/>
        <v>2.4000000000000004</v>
      </c>
      <c r="S18" s="13">
        <v>50</v>
      </c>
      <c r="T18" s="4">
        <f t="shared" ref="T18" si="94">IF(S18&gt;0,R18+S18,"")</f>
        <v>52.4</v>
      </c>
      <c r="U18" s="4">
        <f t="shared" si="7"/>
        <v>3.2</v>
      </c>
      <c r="V18" s="13">
        <v>57</v>
      </c>
      <c r="W18" s="4">
        <f t="shared" ref="W18" si="95">IF(V18&gt;0,U18+V18,"")</f>
        <v>60.2</v>
      </c>
      <c r="X18" s="4">
        <f t="shared" si="8"/>
        <v>1.6</v>
      </c>
      <c r="Y18" t="str">
        <f t="shared" si="26"/>
        <v>Harris, Cameron</v>
      </c>
      <c r="Z18" s="5">
        <f t="shared" si="9"/>
        <v>1.6</v>
      </c>
    </row>
    <row r="19" spans="1:26" ht="15" customHeight="1">
      <c r="A19" s="3" t="s">
        <v>8</v>
      </c>
      <c r="B19" s="2" t="s">
        <v>62</v>
      </c>
      <c r="C19" s="13">
        <v>48</v>
      </c>
      <c r="D19" s="13">
        <f>IF(C19&gt;0,C19," ")</f>
        <v>48</v>
      </c>
      <c r="E19" s="4">
        <f t="shared" si="2"/>
        <v>4.8000000000000007</v>
      </c>
      <c r="F19" s="13">
        <v>41</v>
      </c>
      <c r="G19" s="19">
        <f>IF(F19&gt;0,F19+E19,"")</f>
        <v>45.8</v>
      </c>
      <c r="H19" s="4">
        <f t="shared" si="3"/>
        <v>8</v>
      </c>
      <c r="I19" s="13">
        <v>46</v>
      </c>
      <c r="J19" s="4">
        <f>IF(I19&gt;0,H19+I19,"")</f>
        <v>54</v>
      </c>
      <c r="K19" s="4">
        <f t="shared" si="4"/>
        <v>7.2</v>
      </c>
      <c r="L19" s="13">
        <v>44</v>
      </c>
      <c r="M19" s="4">
        <f>IF(L19&gt;0,K19+L19,"")</f>
        <v>51.2</v>
      </c>
      <c r="N19" s="4">
        <f t="shared" si="5"/>
        <v>7.2</v>
      </c>
      <c r="O19" s="3" t="str">
        <f>IF(A19&gt;"",A19,"")</f>
        <v>Harris, Kevin</v>
      </c>
      <c r="P19" s="13">
        <v>48</v>
      </c>
      <c r="Q19" s="4">
        <f>IF(P19&gt;0,P19+N19,"")</f>
        <v>55.2</v>
      </c>
      <c r="R19" s="4">
        <f t="shared" si="6"/>
        <v>7.2</v>
      </c>
      <c r="S19" s="13">
        <v>46</v>
      </c>
      <c r="T19" s="4">
        <f>IF(S19&gt;0,R19+S19,"")</f>
        <v>53.2</v>
      </c>
      <c r="U19" s="4">
        <f t="shared" si="7"/>
        <v>7.2</v>
      </c>
      <c r="V19" s="13">
        <v>43</v>
      </c>
      <c r="W19" s="21">
        <f>IF(V19&gt;0,U19+V19,"")</f>
        <v>50.2</v>
      </c>
      <c r="X19" s="4">
        <f t="shared" si="8"/>
        <v>7.2</v>
      </c>
      <c r="Y19" t="str">
        <f t="shared" si="26"/>
        <v>Harris, Kevin</v>
      </c>
      <c r="Z19" s="5">
        <f t="shared" si="9"/>
        <v>7.2</v>
      </c>
    </row>
    <row r="20" spans="1:26" ht="15" customHeight="1">
      <c r="A20" s="3" t="s">
        <v>90</v>
      </c>
      <c r="B20" s="2"/>
      <c r="C20" s="13"/>
      <c r="D20" s="13" t="str">
        <f>IF(C20&gt;0,C20," ")</f>
        <v xml:space="preserve"> </v>
      </c>
      <c r="E20" s="4" t="str">
        <f t="shared" ref="E20" si="96">IF(C20&gt;0,(ROUND(54-AVERAGE(C20),0)*0.8),"")</f>
        <v/>
      </c>
      <c r="F20" s="13"/>
      <c r="G20" s="4" t="str">
        <f>IF(F20&gt;0,F20+E20,"")</f>
        <v/>
      </c>
      <c r="H20" s="4" t="str">
        <f t="shared" ref="H20" si="97">IF(C20+F20&gt;0,(ROUND(54-AVERAGE(C20,F20),0)*0.8),"")</f>
        <v/>
      </c>
      <c r="I20" s="13"/>
      <c r="J20" s="4" t="str">
        <f>IF(I20&gt;0,H20+I20,"")</f>
        <v/>
      </c>
      <c r="K20" s="4" t="str">
        <f t="shared" ref="K20" si="98">IF(C20+F20+I20&gt;0,(ROUND(54-AVERAGE(C20,F20,I20),0)*0.8),"")</f>
        <v/>
      </c>
      <c r="L20" s="13">
        <v>48</v>
      </c>
      <c r="M20" s="4" t="e">
        <f>IF(L20&gt;0,K20+L20,"")</f>
        <v>#VALUE!</v>
      </c>
      <c r="N20" s="4">
        <f t="shared" ref="N20" si="99">IF(C20+F20+I20+L20&gt;0,(ROUND(54-AVERAGE(C20,F20,I20,L20),0)*0.8),"")</f>
        <v>4.8000000000000007</v>
      </c>
      <c r="O20" s="3" t="str">
        <f>IF(A20&gt;"",A20,"")</f>
        <v>Harris, Kyle</v>
      </c>
      <c r="P20" s="13">
        <v>46</v>
      </c>
      <c r="Q20" s="4">
        <f>IF(P20&gt;0,P20+N20,"")</f>
        <v>50.8</v>
      </c>
      <c r="R20" s="4">
        <f t="shared" ref="R20" si="100">IF(C20+F20+I20+L20+P20&gt;0,(ROUND(54-AVERAGE(C20,F20,I20,L20,P20),0)*0.8),"")</f>
        <v>5.6000000000000005</v>
      </c>
      <c r="S20" s="13"/>
      <c r="T20" s="4" t="str">
        <f>IF(S20&gt;0,R20+S20,"")</f>
        <v/>
      </c>
      <c r="U20" s="4">
        <f t="shared" ref="U20" si="101">IF(C20+F20+I20+L20+P20+S20&gt;0,(ROUND(54-AVERAGE(C20,F20,I20,L20,P20,S20),0)*0.8),"")</f>
        <v>5.6000000000000005</v>
      </c>
      <c r="V20" s="13"/>
      <c r="W20" s="4" t="str">
        <f>IF(V20&gt;0,U20+V20,"")</f>
        <v/>
      </c>
      <c r="X20" s="4">
        <f t="shared" ref="X20" si="102">IF(C20+F20+I20+L20+P20+S20+V20&gt;0,(ROUND(54-AVERAGE(C20,F20,I20,L20,P20,S20,V20),0)*0.8),"")</f>
        <v>5.6000000000000005</v>
      </c>
      <c r="Y20" t="str">
        <f t="shared" ref="Y20" si="103">IF(A20&gt;"",A20,"")</f>
        <v>Harris, Kyle</v>
      </c>
      <c r="Z20" s="5">
        <f t="shared" ref="Z20" si="104">X20</f>
        <v>5.6000000000000005</v>
      </c>
    </row>
    <row r="21" spans="1:26" ht="15" customHeight="1">
      <c r="A21" s="3" t="s">
        <v>86</v>
      </c>
      <c r="B21" s="2"/>
      <c r="C21" s="13"/>
      <c r="D21" s="13" t="str">
        <f t="shared" ref="D21" si="105">IF(C21&gt;0,C21," ")</f>
        <v xml:space="preserve"> </v>
      </c>
      <c r="E21" s="4" t="str">
        <f t="shared" ref="E21" si="106">IF(C21&gt;0,(ROUND(54-AVERAGE(C21),0)*0.8),"")</f>
        <v/>
      </c>
      <c r="F21" s="13"/>
      <c r="G21" s="4" t="str">
        <f t="shared" ref="G21" si="107">IF(F21&gt;0,F21+E21,"")</f>
        <v/>
      </c>
      <c r="H21" s="4" t="str">
        <f t="shared" ref="H21" si="108">IF(C21+F21&gt;0,(ROUND(54-AVERAGE(C21,F21),0)*0.8),"")</f>
        <v/>
      </c>
      <c r="I21" s="13">
        <v>58</v>
      </c>
      <c r="J21" s="4" t="e">
        <f t="shared" ref="J21" si="109">IF(I21&gt;0,H21+I21,"")</f>
        <v>#VALUE!</v>
      </c>
      <c r="K21" s="4">
        <f t="shared" ref="K21" si="110">IF(C21+F21+I21&gt;0,(ROUND(54-AVERAGE(C21,F21,I21),0)*0.8),"")</f>
        <v>-3.2</v>
      </c>
      <c r="L21" s="13">
        <v>54</v>
      </c>
      <c r="M21" s="4">
        <f t="shared" ref="M21" si="111">IF(L21&gt;0,K21+L21,"")</f>
        <v>50.8</v>
      </c>
      <c r="N21" s="4">
        <f t="shared" ref="N21" si="112">IF(C21+F21+I21+L21&gt;0,(ROUND(54-AVERAGE(C21,F21,I21,L21),0)*0.8),"")</f>
        <v>-1.6</v>
      </c>
      <c r="O21" s="3" t="str">
        <f t="shared" ref="O21" si="113">IF(A21&gt;"",A21,"")</f>
        <v>Hunter, Alex</v>
      </c>
      <c r="P21" s="13"/>
      <c r="Q21" s="4" t="str">
        <f t="shared" ref="Q21" si="114">IF(P21&gt;0,P21+N21,"")</f>
        <v/>
      </c>
      <c r="R21" s="4">
        <f t="shared" ref="R21" si="115">IF(C21+F21+I21+L21+P21&gt;0,(ROUND(54-AVERAGE(C21,F21,I21,L21,P21),0)*0.8),"")</f>
        <v>-1.6</v>
      </c>
      <c r="S21" s="13"/>
      <c r="T21" s="4" t="str">
        <f t="shared" ref="T21" si="116">IF(S21&gt;0,R21+S21,"")</f>
        <v/>
      </c>
      <c r="U21" s="4">
        <f t="shared" ref="U21" si="117">IF(C21+F21+I21+L21+P21+S21&gt;0,(ROUND(54-AVERAGE(C21,F21,I21,L21,P21,S21),0)*0.8),"")</f>
        <v>-1.6</v>
      </c>
      <c r="V21" s="13"/>
      <c r="W21" s="4" t="str">
        <f t="shared" ref="W21" si="118">IF(V21&gt;0,U21+V21,"")</f>
        <v/>
      </c>
      <c r="X21" s="4">
        <f t="shared" ref="X21" si="119">IF(C21+F21+I21+L21+P21+S21+V21&gt;0,(ROUND(54-AVERAGE(C21,F21,I21,L21,P21,S21,V21),0)*0.8),"")</f>
        <v>-1.6</v>
      </c>
      <c r="Y21" t="str">
        <f t="shared" ref="Y21" si="120">IF(A21&gt;"",A21,"")</f>
        <v>Hunter, Alex</v>
      </c>
      <c r="Z21" s="5">
        <f t="shared" ref="Z21" si="121">X21</f>
        <v>-1.6</v>
      </c>
    </row>
    <row r="22" spans="1:26" ht="15" customHeight="1">
      <c r="A22" s="3" t="s">
        <v>87</v>
      </c>
      <c r="B22" s="2"/>
      <c r="C22" s="13"/>
      <c r="D22" s="13" t="str">
        <f t="shared" ref="D22" si="122">IF(C22&gt;0,C22," ")</f>
        <v xml:space="preserve"> </v>
      </c>
      <c r="E22" s="4" t="str">
        <f t="shared" ref="E22:E24" si="123">IF(C22&gt;0,(ROUND(54-AVERAGE(C22),0)*0.8),"")</f>
        <v/>
      </c>
      <c r="F22" s="13"/>
      <c r="G22" s="4" t="str">
        <f t="shared" ref="G22" si="124">IF(F22&gt;0,F22+E22,"")</f>
        <v/>
      </c>
      <c r="H22" s="4" t="str">
        <f t="shared" ref="H22:H24" si="125">IF(C22+F22&gt;0,(ROUND(54-AVERAGE(C22,F22),0)*0.8),"")</f>
        <v/>
      </c>
      <c r="I22" s="13">
        <v>74</v>
      </c>
      <c r="J22" s="4" t="e">
        <f t="shared" ref="J22" si="126">IF(I22&gt;0,H22+I22,"")</f>
        <v>#VALUE!</v>
      </c>
      <c r="K22" s="4">
        <f t="shared" ref="K22:K24" si="127">IF(C22+F22+I22&gt;0,(ROUND(54-AVERAGE(C22,F22,I22),0)*0.8),"")</f>
        <v>-16</v>
      </c>
      <c r="L22" s="13">
        <v>76</v>
      </c>
      <c r="M22" s="4">
        <f t="shared" ref="M22" si="128">IF(L22&gt;0,K22+L22,"")</f>
        <v>60</v>
      </c>
      <c r="N22" s="4">
        <f t="shared" ref="N22:N24" si="129">IF(C22+F22+I22+L22&gt;0,(ROUND(54-AVERAGE(C22,F22,I22,L22),0)*0.8),"")</f>
        <v>-16.8</v>
      </c>
      <c r="O22" s="3" t="str">
        <f t="shared" ref="O22" si="130">IF(A22&gt;"",A22,"")</f>
        <v>Hunter, Justin</v>
      </c>
      <c r="P22" s="13"/>
      <c r="Q22" s="4" t="str">
        <f t="shared" ref="Q22" si="131">IF(P22&gt;0,P22+N22,"")</f>
        <v/>
      </c>
      <c r="R22" s="4">
        <f t="shared" ref="R22:R24" si="132">IF(C22+F22+I22+L22+P22&gt;0,(ROUND(54-AVERAGE(C22,F22,I22,L22,P22),0)*0.8),"")</f>
        <v>-16.8</v>
      </c>
      <c r="S22" s="13"/>
      <c r="T22" s="4" t="str">
        <f t="shared" ref="T22" si="133">IF(S22&gt;0,R22+S22,"")</f>
        <v/>
      </c>
      <c r="U22" s="4">
        <f t="shared" ref="U22:U24" si="134">IF(C22+F22+I22+L22+P22+S22&gt;0,(ROUND(54-AVERAGE(C22,F22,I22,L22,P22,S22),0)*0.8),"")</f>
        <v>-16.8</v>
      </c>
      <c r="V22" s="13"/>
      <c r="W22" s="4" t="str">
        <f t="shared" ref="W22" si="135">IF(V22&gt;0,U22+V22,"")</f>
        <v/>
      </c>
      <c r="X22" s="4">
        <f t="shared" ref="X22:X24" si="136">IF(C22+F22+I22+L22+P22+S22+V22&gt;0,(ROUND(54-AVERAGE(C22,F22,I22,L22,P22,S22,V22),0)*0.8),"")</f>
        <v>-16.8</v>
      </c>
      <c r="Y22" t="str">
        <f t="shared" ref="Y22:Y24" si="137">IF(A22&gt;"",A22,"")</f>
        <v>Hunter, Justin</v>
      </c>
      <c r="Z22" s="5">
        <f t="shared" ref="Z22:Z24" si="138">X22</f>
        <v>-16.8</v>
      </c>
    </row>
    <row r="23" spans="1:26" ht="15" customHeight="1">
      <c r="A23" s="3" t="s">
        <v>36</v>
      </c>
      <c r="B23" s="2"/>
      <c r="C23" s="13"/>
      <c r="D23" s="13" t="str">
        <f>IF(C23&gt;0,C23," ")</f>
        <v xml:space="preserve"> </v>
      </c>
      <c r="E23" s="4" t="str">
        <f t="shared" si="123"/>
        <v/>
      </c>
      <c r="F23" s="13"/>
      <c r="G23" s="4" t="str">
        <f>IF(F23&gt;0,F23+E23,"")</f>
        <v/>
      </c>
      <c r="H23" s="4" t="str">
        <f t="shared" si="125"/>
        <v/>
      </c>
      <c r="I23" s="13"/>
      <c r="J23" s="4" t="str">
        <f>IF(I23&gt;0,H23+I23,"")</f>
        <v/>
      </c>
      <c r="K23" s="4" t="str">
        <f t="shared" si="127"/>
        <v/>
      </c>
      <c r="L23" s="13"/>
      <c r="M23" s="4" t="str">
        <f>IF(L23&gt;0,K23+L23,"")</f>
        <v/>
      </c>
      <c r="N23" s="4" t="str">
        <f t="shared" si="129"/>
        <v/>
      </c>
      <c r="O23" s="3" t="str">
        <f>IF(A23&gt;"",A23,"")</f>
        <v>Huff, Bob</v>
      </c>
      <c r="P23" s="13"/>
      <c r="Q23" s="4" t="str">
        <f>IF(P23&gt;0,P23+N23,"")</f>
        <v/>
      </c>
      <c r="R23" s="4" t="str">
        <f t="shared" si="132"/>
        <v/>
      </c>
      <c r="S23" s="13">
        <v>49</v>
      </c>
      <c r="T23" s="4" t="e">
        <f>IF(S23&gt;0,R23+S23,"")</f>
        <v>#VALUE!</v>
      </c>
      <c r="U23" s="4">
        <f t="shared" si="134"/>
        <v>4</v>
      </c>
      <c r="V23" s="13"/>
      <c r="W23" s="4" t="str">
        <f>IF(V23&gt;0,U23+V23,"")</f>
        <v/>
      </c>
      <c r="X23" s="4">
        <f t="shared" si="136"/>
        <v>4</v>
      </c>
      <c r="Y23" t="str">
        <f t="shared" si="137"/>
        <v>Huff, Bob</v>
      </c>
      <c r="Z23" s="5">
        <f t="shared" si="138"/>
        <v>4</v>
      </c>
    </row>
    <row r="24" spans="1:26" ht="15" customHeight="1">
      <c r="A24" s="3" t="s">
        <v>94</v>
      </c>
      <c r="B24" s="2"/>
      <c r="C24" s="13"/>
      <c r="D24" s="13" t="str">
        <f>IF(C24&gt;0,C24," ")</f>
        <v xml:space="preserve"> </v>
      </c>
      <c r="E24" s="4" t="str">
        <f t="shared" si="123"/>
        <v/>
      </c>
      <c r="F24" s="13"/>
      <c r="G24" s="4" t="str">
        <f>IF(F24&gt;0,F24+E24,"")</f>
        <v/>
      </c>
      <c r="H24" s="4" t="str">
        <f t="shared" si="125"/>
        <v/>
      </c>
      <c r="I24" s="13"/>
      <c r="J24" s="4" t="str">
        <f>IF(I24&gt;0,H24+I24,"")</f>
        <v/>
      </c>
      <c r="K24" s="4" t="str">
        <f t="shared" si="127"/>
        <v/>
      </c>
      <c r="L24" s="13"/>
      <c r="M24" s="4" t="str">
        <f>IF(L24&gt;0,K24+L24,"")</f>
        <v/>
      </c>
      <c r="N24" s="4" t="str">
        <f t="shared" si="129"/>
        <v/>
      </c>
      <c r="O24" s="3" t="str">
        <f>IF(A24&gt;"",A24,"")</f>
        <v>Hyatt, Adam</v>
      </c>
      <c r="P24" s="13">
        <v>58</v>
      </c>
      <c r="Q24" s="4" t="e">
        <f>IF(P24&gt;0,P24+N24,"")</f>
        <v>#VALUE!</v>
      </c>
      <c r="R24" s="4">
        <f t="shared" si="132"/>
        <v>-3.2</v>
      </c>
      <c r="S24" s="13"/>
      <c r="T24" s="4" t="str">
        <f>IF(S24&gt;0,R24+S24,"")</f>
        <v/>
      </c>
      <c r="U24" s="4">
        <f t="shared" si="134"/>
        <v>-3.2</v>
      </c>
      <c r="V24" s="13"/>
      <c r="W24" s="4" t="str">
        <f>IF(V24&gt;0,U24+V24,"")</f>
        <v/>
      </c>
      <c r="X24" s="4">
        <f t="shared" si="136"/>
        <v>-3.2</v>
      </c>
      <c r="Y24" t="str">
        <f t="shared" si="137"/>
        <v>Hyatt, Adam</v>
      </c>
      <c r="Z24" s="5">
        <f t="shared" si="138"/>
        <v>-3.2</v>
      </c>
    </row>
    <row r="25" spans="1:26" ht="15" customHeight="1">
      <c r="A25" s="3" t="s">
        <v>64</v>
      </c>
      <c r="B25" s="2"/>
      <c r="C25" s="13">
        <v>49</v>
      </c>
      <c r="D25" s="13">
        <f t="shared" si="19"/>
        <v>49</v>
      </c>
      <c r="E25" s="4">
        <f t="shared" si="2"/>
        <v>4</v>
      </c>
      <c r="F25" s="13"/>
      <c r="G25" s="4" t="str">
        <f t="shared" si="20"/>
        <v/>
      </c>
      <c r="H25" s="4">
        <f t="shared" si="3"/>
        <v>4</v>
      </c>
      <c r="I25" s="13">
        <v>52</v>
      </c>
      <c r="J25" s="4">
        <f t="shared" si="21"/>
        <v>56</v>
      </c>
      <c r="K25" s="4">
        <f t="shared" si="4"/>
        <v>3.2</v>
      </c>
      <c r="L25" s="13">
        <v>52</v>
      </c>
      <c r="M25" s="4">
        <f t="shared" si="22"/>
        <v>55.2</v>
      </c>
      <c r="N25" s="4">
        <f t="shared" si="5"/>
        <v>2.4000000000000004</v>
      </c>
      <c r="O25" s="3" t="str">
        <f t="shared" ref="O25:O30" si="139">IF(A25&gt;"",A25,"")</f>
        <v>Kirkpatrick, Ricky</v>
      </c>
      <c r="P25" s="13">
        <v>47</v>
      </c>
      <c r="Q25" s="26">
        <f t="shared" si="23"/>
        <v>49.4</v>
      </c>
      <c r="R25" s="4">
        <f t="shared" si="6"/>
        <v>3.2</v>
      </c>
      <c r="S25" s="13">
        <v>52</v>
      </c>
      <c r="T25" s="4">
        <f t="shared" si="24"/>
        <v>55.2</v>
      </c>
      <c r="U25" s="4">
        <f t="shared" si="7"/>
        <v>3.2</v>
      </c>
      <c r="V25" s="13">
        <v>57</v>
      </c>
      <c r="W25" s="27">
        <f t="shared" ref="W25:W26" si="140">IF(V25&gt;0,U25+V25,"")</f>
        <v>60.2</v>
      </c>
      <c r="X25" s="4">
        <f t="shared" si="8"/>
        <v>2.4000000000000004</v>
      </c>
      <c r="Y25" t="str">
        <f t="shared" si="26"/>
        <v>Kirkpatrick, Ricky</v>
      </c>
      <c r="Z25" s="5">
        <f t="shared" si="9"/>
        <v>2.4000000000000004</v>
      </c>
    </row>
    <row r="26" spans="1:26" ht="15" customHeight="1">
      <c r="A26" s="3" t="s">
        <v>65</v>
      </c>
      <c r="B26" s="2"/>
      <c r="C26" s="13">
        <v>56</v>
      </c>
      <c r="D26" s="13">
        <f t="shared" si="19"/>
        <v>56</v>
      </c>
      <c r="E26" s="4">
        <f t="shared" si="2"/>
        <v>-1.6</v>
      </c>
      <c r="F26" s="13"/>
      <c r="G26" s="4" t="str">
        <f t="shared" si="20"/>
        <v/>
      </c>
      <c r="H26" s="4">
        <f t="shared" si="3"/>
        <v>-1.6</v>
      </c>
      <c r="I26" s="13">
        <v>66</v>
      </c>
      <c r="J26" s="4">
        <f t="shared" si="21"/>
        <v>64.400000000000006</v>
      </c>
      <c r="K26" s="4">
        <f t="shared" si="4"/>
        <v>-5.6000000000000005</v>
      </c>
      <c r="L26" s="13">
        <v>52</v>
      </c>
      <c r="M26" s="19">
        <f t="shared" si="22"/>
        <v>46.4</v>
      </c>
      <c r="N26" s="4">
        <f t="shared" si="5"/>
        <v>-3.2</v>
      </c>
      <c r="O26" s="3" t="str">
        <f t="shared" si="139"/>
        <v>Kirkpatrick, Tanner</v>
      </c>
      <c r="P26" s="13">
        <v>55</v>
      </c>
      <c r="Q26" s="4">
        <f t="shared" si="23"/>
        <v>51.8</v>
      </c>
      <c r="R26" s="4">
        <f t="shared" si="6"/>
        <v>-2.4000000000000004</v>
      </c>
      <c r="S26" s="13">
        <v>52</v>
      </c>
      <c r="T26" s="4">
        <f t="shared" si="24"/>
        <v>49.6</v>
      </c>
      <c r="U26" s="4">
        <f t="shared" si="7"/>
        <v>-1.6</v>
      </c>
      <c r="V26" s="13">
        <v>53</v>
      </c>
      <c r="W26" s="4">
        <f t="shared" si="140"/>
        <v>51.4</v>
      </c>
      <c r="X26" s="4">
        <f t="shared" si="8"/>
        <v>-1.6</v>
      </c>
      <c r="Y26" t="str">
        <f t="shared" si="26"/>
        <v>Kirkpatrick, Tanner</v>
      </c>
      <c r="Z26" s="5">
        <f t="shared" si="9"/>
        <v>-1.6</v>
      </c>
    </row>
    <row r="27" spans="1:26" ht="15" customHeight="1">
      <c r="A27" s="3" t="s">
        <v>77</v>
      </c>
      <c r="B27" s="2"/>
      <c r="C27" s="13">
        <v>46</v>
      </c>
      <c r="D27" s="25">
        <f>IF(C27&gt;0,C27," ")</f>
        <v>46</v>
      </c>
      <c r="E27" s="4">
        <f t="shared" si="2"/>
        <v>6.4</v>
      </c>
      <c r="F27" s="13">
        <v>47</v>
      </c>
      <c r="G27" s="4">
        <f>IF(F27&gt;0,F27+E27,"")</f>
        <v>53.4</v>
      </c>
      <c r="H27" s="4">
        <f t="shared" si="3"/>
        <v>6.4</v>
      </c>
      <c r="I27" s="13"/>
      <c r="J27" s="4"/>
      <c r="K27" s="4">
        <f t="shared" si="4"/>
        <v>6.4</v>
      </c>
      <c r="L27" s="13"/>
      <c r="M27" s="4" t="str">
        <f>IF(L27&gt;0,K27+L27,"")</f>
        <v/>
      </c>
      <c r="N27" s="4">
        <f t="shared" si="5"/>
        <v>6.4</v>
      </c>
      <c r="O27" s="3" t="str">
        <f>IF(A27&gt;"",A27,"")</f>
        <v>Kopser, Eric</v>
      </c>
      <c r="P27" s="13"/>
      <c r="Q27" s="4" t="str">
        <f>IF(P27&gt;0,P27+N27,"")</f>
        <v/>
      </c>
      <c r="R27" s="4">
        <f t="shared" si="6"/>
        <v>6.4</v>
      </c>
      <c r="S27" s="13"/>
      <c r="T27" s="4" t="str">
        <f>IF(S27&gt;0,R27+S27,"")</f>
        <v/>
      </c>
      <c r="U27" s="4">
        <f t="shared" si="7"/>
        <v>6.4</v>
      </c>
      <c r="V27" s="13"/>
      <c r="W27" s="4" t="str">
        <f>IF(V27&gt;0,U27+V27,"")</f>
        <v/>
      </c>
      <c r="X27" s="4">
        <f t="shared" si="8"/>
        <v>6.4</v>
      </c>
      <c r="Y27" t="str">
        <f>IF(A27&gt;"",A27,"")</f>
        <v>Kopser, Eric</v>
      </c>
      <c r="Z27" s="5">
        <f t="shared" si="9"/>
        <v>6.4</v>
      </c>
    </row>
    <row r="28" spans="1:26" ht="15" customHeight="1">
      <c r="A28" s="3" t="s">
        <v>66</v>
      </c>
      <c r="B28" s="2" t="s">
        <v>62</v>
      </c>
      <c r="C28" s="13">
        <v>49</v>
      </c>
      <c r="D28" s="13">
        <f t="shared" si="19"/>
        <v>49</v>
      </c>
      <c r="E28" s="4">
        <f t="shared" si="2"/>
        <v>4</v>
      </c>
      <c r="F28" s="13">
        <v>53</v>
      </c>
      <c r="G28" s="4">
        <f t="shared" si="20"/>
        <v>57</v>
      </c>
      <c r="H28" s="4">
        <f t="shared" si="3"/>
        <v>2.4000000000000004</v>
      </c>
      <c r="I28" s="13"/>
      <c r="J28" s="4" t="str">
        <f t="shared" si="21"/>
        <v/>
      </c>
      <c r="K28" s="4">
        <f t="shared" si="4"/>
        <v>2.4000000000000004</v>
      </c>
      <c r="L28" s="13"/>
      <c r="M28" s="4" t="str">
        <f t="shared" si="22"/>
        <v/>
      </c>
      <c r="N28" s="4">
        <f t="shared" si="5"/>
        <v>2.4000000000000004</v>
      </c>
      <c r="O28" s="3" t="str">
        <f t="shared" si="139"/>
        <v>Koufeldt, Fred</v>
      </c>
      <c r="P28" s="13"/>
      <c r="Q28" s="4" t="str">
        <f t="shared" si="23"/>
        <v/>
      </c>
      <c r="R28" s="4">
        <f t="shared" si="6"/>
        <v>2.4000000000000004</v>
      </c>
      <c r="S28" s="13">
        <v>46</v>
      </c>
      <c r="T28" s="21">
        <f t="shared" si="24"/>
        <v>48.4</v>
      </c>
      <c r="U28" s="4">
        <f t="shared" si="7"/>
        <v>4</v>
      </c>
      <c r="V28" s="13"/>
      <c r="W28" s="4" t="str">
        <f t="shared" ref="W28:W30" si="141">IF(V28&gt;0,U28+V28,"")</f>
        <v/>
      </c>
      <c r="X28" s="4">
        <f t="shared" si="8"/>
        <v>4</v>
      </c>
      <c r="Y28" t="str">
        <f t="shared" si="26"/>
        <v>Koufeldt, Fred</v>
      </c>
      <c r="Z28" s="5">
        <f t="shared" si="9"/>
        <v>4</v>
      </c>
    </row>
    <row r="29" spans="1:26" ht="15" customHeight="1">
      <c r="A29" s="3" t="s">
        <v>67</v>
      </c>
      <c r="B29" s="2" t="s">
        <v>62</v>
      </c>
      <c r="C29" s="13">
        <v>42</v>
      </c>
      <c r="D29" s="22">
        <f t="shared" si="19"/>
        <v>42</v>
      </c>
      <c r="E29" s="4">
        <f t="shared" si="2"/>
        <v>9.6000000000000014</v>
      </c>
      <c r="F29" s="13"/>
      <c r="G29" s="4" t="str">
        <f t="shared" si="20"/>
        <v/>
      </c>
      <c r="H29" s="4">
        <f t="shared" si="3"/>
        <v>9.6000000000000014</v>
      </c>
      <c r="I29" s="13">
        <v>53</v>
      </c>
      <c r="J29" s="4">
        <f t="shared" si="21"/>
        <v>62.6</v>
      </c>
      <c r="K29" s="4">
        <f t="shared" si="4"/>
        <v>5.6000000000000005</v>
      </c>
      <c r="L29" s="13"/>
      <c r="M29" s="4" t="str">
        <f t="shared" si="22"/>
        <v/>
      </c>
      <c r="N29" s="4">
        <f t="shared" si="5"/>
        <v>5.6000000000000005</v>
      </c>
      <c r="O29" s="3" t="str">
        <f t="shared" si="139"/>
        <v>Martin, Michael</v>
      </c>
      <c r="P29" s="13">
        <v>41</v>
      </c>
      <c r="Q29" s="21">
        <f t="shared" si="23"/>
        <v>46.6</v>
      </c>
      <c r="R29" s="4">
        <f t="shared" si="6"/>
        <v>7.2</v>
      </c>
      <c r="S29" s="13">
        <v>49</v>
      </c>
      <c r="T29" s="4">
        <f t="shared" si="24"/>
        <v>56.2</v>
      </c>
      <c r="U29" s="4">
        <f t="shared" si="7"/>
        <v>6.4</v>
      </c>
      <c r="V29" s="13">
        <v>44</v>
      </c>
      <c r="W29" s="23">
        <f t="shared" si="141"/>
        <v>50.4</v>
      </c>
      <c r="X29" s="4">
        <f t="shared" si="8"/>
        <v>6.4</v>
      </c>
      <c r="Y29" t="str">
        <f t="shared" si="26"/>
        <v>Martin, Michael</v>
      </c>
      <c r="Z29" s="5">
        <f t="shared" si="9"/>
        <v>6.4</v>
      </c>
    </row>
    <row r="30" spans="1:26" ht="15" customHeight="1">
      <c r="A30" s="3" t="s">
        <v>68</v>
      </c>
      <c r="B30" s="2" t="s">
        <v>62</v>
      </c>
      <c r="C30" s="13">
        <v>55</v>
      </c>
      <c r="D30" s="13">
        <f t="shared" si="19"/>
        <v>55</v>
      </c>
      <c r="E30" s="4">
        <f t="shared" si="2"/>
        <v>-0.8</v>
      </c>
      <c r="F30" s="13">
        <v>50</v>
      </c>
      <c r="G30" s="26">
        <f t="shared" si="20"/>
        <v>49.2</v>
      </c>
      <c r="H30" s="4">
        <f t="shared" si="3"/>
        <v>1.6</v>
      </c>
      <c r="I30" s="13">
        <v>49</v>
      </c>
      <c r="J30" s="15">
        <f t="shared" si="21"/>
        <v>50.6</v>
      </c>
      <c r="K30" s="4">
        <f t="shared" si="4"/>
        <v>2.4000000000000004</v>
      </c>
      <c r="L30" s="13"/>
      <c r="M30" s="4" t="str">
        <f t="shared" si="22"/>
        <v/>
      </c>
      <c r="N30" s="4">
        <f t="shared" si="5"/>
        <v>2.4000000000000004</v>
      </c>
      <c r="O30" s="3" t="str">
        <f t="shared" si="139"/>
        <v>Miller, Chris</v>
      </c>
      <c r="P30" s="13">
        <v>56</v>
      </c>
      <c r="Q30" s="4">
        <f t="shared" si="23"/>
        <v>58.4</v>
      </c>
      <c r="R30" s="4">
        <f t="shared" si="6"/>
        <v>1.6</v>
      </c>
      <c r="S30" s="13">
        <v>53</v>
      </c>
      <c r="T30" s="4">
        <f t="shared" si="24"/>
        <v>54.6</v>
      </c>
      <c r="U30" s="4">
        <f t="shared" si="7"/>
        <v>0.8</v>
      </c>
      <c r="V30" s="13"/>
      <c r="W30" s="4" t="str">
        <f t="shared" si="141"/>
        <v/>
      </c>
      <c r="X30" s="4">
        <f t="shared" si="8"/>
        <v>0.8</v>
      </c>
      <c r="Y30" t="str">
        <f t="shared" si="26"/>
        <v>Miller, Chris</v>
      </c>
      <c r="Z30" s="5">
        <f t="shared" si="9"/>
        <v>0.8</v>
      </c>
    </row>
    <row r="31" spans="1:26" ht="15" customHeight="1">
      <c r="A31" s="3" t="s">
        <v>82</v>
      </c>
      <c r="B31" s="2" t="s">
        <v>62</v>
      </c>
      <c r="C31" s="13">
        <v>52</v>
      </c>
      <c r="D31" s="13">
        <f>IF(C31&gt;0,C31," ")</f>
        <v>52</v>
      </c>
      <c r="E31" s="4">
        <f t="shared" si="2"/>
        <v>1.6</v>
      </c>
      <c r="F31" s="13">
        <v>59</v>
      </c>
      <c r="G31" s="4">
        <f>IF(F31&gt;0,F31+E31,"")</f>
        <v>60.6</v>
      </c>
      <c r="H31" s="4">
        <f t="shared" si="3"/>
        <v>-1.6</v>
      </c>
      <c r="I31" s="13">
        <v>55</v>
      </c>
      <c r="J31" s="4">
        <f>IF(I31&gt;0,H31+I31,"")</f>
        <v>53.4</v>
      </c>
      <c r="K31" s="4">
        <f t="shared" si="4"/>
        <v>-0.8</v>
      </c>
      <c r="L31" s="13">
        <v>57</v>
      </c>
      <c r="M31" s="4">
        <f>IF(L31&gt;0,K31+L31,"")</f>
        <v>56.2</v>
      </c>
      <c r="N31" s="4">
        <f t="shared" si="5"/>
        <v>-1.6</v>
      </c>
      <c r="O31" s="3" t="str">
        <f>IF(A31&gt;"",A31,"")</f>
        <v>Mitchell, John</v>
      </c>
      <c r="P31" s="13">
        <v>64</v>
      </c>
      <c r="Q31" s="4">
        <f>IF(P31&gt;0,P31+N31,"")</f>
        <v>62.4</v>
      </c>
      <c r="R31" s="4">
        <f t="shared" si="6"/>
        <v>-2.4000000000000004</v>
      </c>
      <c r="S31" s="13">
        <v>53</v>
      </c>
      <c r="T31" s="4">
        <f>IF(S31&gt;0,R31+S31,"")</f>
        <v>50.6</v>
      </c>
      <c r="U31" s="4">
        <f t="shared" si="7"/>
        <v>-2.4000000000000004</v>
      </c>
      <c r="V31" s="13">
        <v>56</v>
      </c>
      <c r="W31" s="4">
        <f>IF(V31&gt;0,U31+V31,"")</f>
        <v>53.6</v>
      </c>
      <c r="X31" s="4">
        <f t="shared" si="8"/>
        <v>-2.4000000000000004</v>
      </c>
      <c r="Y31" t="str">
        <f>IF(A31&gt;"",A31,"")</f>
        <v>Mitchell, John</v>
      </c>
      <c r="Z31" s="5">
        <f t="shared" si="9"/>
        <v>-2.4000000000000004</v>
      </c>
    </row>
    <row r="32" spans="1:26" ht="15" customHeight="1">
      <c r="A32" s="3" t="s">
        <v>100</v>
      </c>
      <c r="B32" s="2"/>
      <c r="C32" s="13"/>
      <c r="D32" s="13" t="str">
        <f>IF(C32&gt;0,C32," ")</f>
        <v xml:space="preserve"> </v>
      </c>
      <c r="E32" s="4" t="str">
        <f t="shared" ref="E32" si="142">IF(C32&gt;0,(ROUND(54-AVERAGE(C32),0)*0.8),"")</f>
        <v/>
      </c>
      <c r="F32" s="13"/>
      <c r="G32" s="4" t="str">
        <f>IF(F32&gt;0,F32+E32,"")</f>
        <v/>
      </c>
      <c r="H32" s="4" t="str">
        <f t="shared" ref="H32" si="143">IF(C32+F32&gt;0,(ROUND(54-AVERAGE(C32,F32),0)*0.8),"")</f>
        <v/>
      </c>
      <c r="I32" s="13"/>
      <c r="J32" s="4" t="str">
        <f>IF(I32&gt;0,H32+I32,"")</f>
        <v/>
      </c>
      <c r="K32" s="4" t="str">
        <f t="shared" ref="K32" si="144">IF(C32+F32+I32&gt;0,(ROUND(54-AVERAGE(C32,F32,I32),0)*0.8),"")</f>
        <v/>
      </c>
      <c r="L32" s="13"/>
      <c r="M32" s="4" t="str">
        <f>IF(L32&gt;0,K32+L32,"")</f>
        <v/>
      </c>
      <c r="N32" s="4" t="str">
        <f t="shared" ref="N32" si="145">IF(C32+F32+I32+L32&gt;0,(ROUND(54-AVERAGE(C32,F32,I32,L32),0)*0.8),"")</f>
        <v/>
      </c>
      <c r="O32" s="3" t="str">
        <f>IF(A32&gt;"",A32,"")</f>
        <v>Montgomery, Brandon</v>
      </c>
      <c r="P32" s="13"/>
      <c r="Q32" s="4" t="str">
        <f>IF(P32&gt;0,P32+N32,"")</f>
        <v/>
      </c>
      <c r="R32" s="4" t="str">
        <f t="shared" ref="R32" si="146">IF(C32+F32+I32+L32+P32&gt;0,(ROUND(54-AVERAGE(C32,F32,I32,L32,P32),0)*0.8),"")</f>
        <v/>
      </c>
      <c r="S32" s="13"/>
      <c r="T32" s="4" t="str">
        <f>IF(S32&gt;0,R32+S32,"")</f>
        <v/>
      </c>
      <c r="U32" s="4" t="str">
        <f t="shared" ref="U32" si="147">IF(C32+F32+I32+L32+P32+S32&gt;0,(ROUND(54-AVERAGE(C32,F32,I32,L32,P32,S32),0)*0.8),"")</f>
        <v/>
      </c>
      <c r="V32" s="13">
        <v>53</v>
      </c>
      <c r="W32" s="4" t="e">
        <f t="shared" ref="W32" si="148">IF(V32&gt;0,U32+V32,"")</f>
        <v>#VALUE!</v>
      </c>
      <c r="X32" s="4">
        <f t="shared" ref="X32" si="149">IF(C32+F32+I32+L32+P32+S32+V32&gt;0,(ROUND(54-AVERAGE(C32,F32,I32,L32,P32,S32,V32),0)*0.8),"")</f>
        <v>0.8</v>
      </c>
      <c r="Y32" t="str">
        <f>IF(A32&gt;"",A32,"")</f>
        <v>Montgomery, Brandon</v>
      </c>
      <c r="Z32" s="5">
        <f t="shared" ref="Z32" si="150">X32</f>
        <v>0.8</v>
      </c>
    </row>
    <row r="33" spans="1:26" ht="15" customHeight="1">
      <c r="A33" s="3" t="s">
        <v>84</v>
      </c>
      <c r="B33" s="2"/>
      <c r="C33" s="13">
        <v>49</v>
      </c>
      <c r="D33" s="13">
        <f>IF(C33&gt;0,C33," ")</f>
        <v>49</v>
      </c>
      <c r="E33" s="4">
        <f t="shared" si="2"/>
        <v>4</v>
      </c>
      <c r="F33" s="13"/>
      <c r="G33" s="4" t="str">
        <f>IF(F33&gt;0,F33+E33,"")</f>
        <v/>
      </c>
      <c r="H33" s="4">
        <f t="shared" si="3"/>
        <v>4</v>
      </c>
      <c r="I33" s="13"/>
      <c r="J33" s="4" t="str">
        <f>IF(I33&gt;0,H33+I33,"")</f>
        <v/>
      </c>
      <c r="K33" s="4">
        <f t="shared" si="4"/>
        <v>4</v>
      </c>
      <c r="L33" s="13"/>
      <c r="M33" s="4" t="str">
        <f>IF(L33&gt;0,K33+L33,"")</f>
        <v/>
      </c>
      <c r="N33" s="4">
        <f t="shared" si="5"/>
        <v>4</v>
      </c>
      <c r="O33" s="3" t="str">
        <f>IF(A33&gt;"",A33,"")</f>
        <v>Ohlman, Michael</v>
      </c>
      <c r="P33" s="13"/>
      <c r="Q33" s="4" t="str">
        <f>IF(P33&gt;0,P33+N33,"")</f>
        <v/>
      </c>
      <c r="R33" s="4">
        <f t="shared" si="6"/>
        <v>4</v>
      </c>
      <c r="S33" s="13"/>
      <c r="T33" s="4" t="str">
        <f>IF(S33&gt;0,R33+S33,"")</f>
        <v/>
      </c>
      <c r="U33" s="4">
        <f t="shared" si="7"/>
        <v>4</v>
      </c>
      <c r="V33" s="13"/>
      <c r="W33" s="4" t="str">
        <f t="shared" ref="W33" si="151">IF(V33&gt;0,U33+V33,"")</f>
        <v/>
      </c>
      <c r="X33" s="4">
        <f t="shared" si="8"/>
        <v>4</v>
      </c>
      <c r="Y33" t="str">
        <f>IF(A33&gt;"",A33,"")</f>
        <v>Ohlman, Michael</v>
      </c>
      <c r="Z33" s="5">
        <f t="shared" si="9"/>
        <v>4</v>
      </c>
    </row>
    <row r="34" spans="1:26" ht="15" customHeight="1">
      <c r="A34" s="3" t="s">
        <v>7</v>
      </c>
      <c r="B34" s="2" t="s">
        <v>62</v>
      </c>
      <c r="C34" s="13"/>
      <c r="D34" s="13" t="str">
        <f>IF(C34&gt;0,C34," ")</f>
        <v xml:space="preserve"> </v>
      </c>
      <c r="E34" s="4" t="str">
        <f t="shared" si="2"/>
        <v/>
      </c>
      <c r="F34" s="13">
        <v>43</v>
      </c>
      <c r="G34" s="4" t="e">
        <f>IF(F34&gt;0,F34+E34,"")</f>
        <v>#VALUE!</v>
      </c>
      <c r="H34" s="4">
        <f t="shared" si="3"/>
        <v>8.8000000000000007</v>
      </c>
      <c r="I34" s="13">
        <v>49</v>
      </c>
      <c r="J34" s="4">
        <f>IF(I34&gt;0,H34+I34,"")</f>
        <v>57.8</v>
      </c>
      <c r="K34" s="4">
        <f t="shared" si="4"/>
        <v>6.4</v>
      </c>
      <c r="L34" s="13"/>
      <c r="M34" s="4" t="str">
        <f>IF(L34&gt;0,K34+L34,"")</f>
        <v/>
      </c>
      <c r="N34" s="4">
        <f t="shared" si="5"/>
        <v>6.4</v>
      </c>
      <c r="O34" s="3" t="str">
        <f>IF(A34&gt;"",A34,"")</f>
        <v>Pinkston, Matthew</v>
      </c>
      <c r="P34" s="13"/>
      <c r="Q34" s="4" t="str">
        <f>IF(P34&gt;0,P34+N34,"")</f>
        <v/>
      </c>
      <c r="R34" s="4">
        <f t="shared" si="6"/>
        <v>6.4</v>
      </c>
      <c r="S34" s="13">
        <v>50</v>
      </c>
      <c r="T34" s="4">
        <f>IF(S34&gt;0,R34+S34,"")</f>
        <v>56.4</v>
      </c>
      <c r="U34" s="4">
        <f t="shared" si="7"/>
        <v>5.6000000000000005</v>
      </c>
      <c r="V34" s="13"/>
      <c r="W34" s="4" t="str">
        <f>IF(V34&gt;0,U34+V34,"")</f>
        <v/>
      </c>
      <c r="X34" s="4">
        <f t="shared" si="8"/>
        <v>5.6000000000000005</v>
      </c>
      <c r="Y34" t="str">
        <f t="shared" si="26"/>
        <v>Pinkston, Matthew</v>
      </c>
      <c r="Z34" s="5">
        <f t="shared" si="9"/>
        <v>5.6000000000000005</v>
      </c>
    </row>
    <row r="35" spans="1:26" ht="15" customHeight="1">
      <c r="A35" s="3" t="s">
        <v>69</v>
      </c>
      <c r="B35" s="2" t="s">
        <v>62</v>
      </c>
      <c r="C35" s="13"/>
      <c r="D35" s="13" t="str">
        <f t="shared" si="19"/>
        <v xml:space="preserve"> </v>
      </c>
      <c r="E35" s="4" t="str">
        <f t="shared" si="2"/>
        <v/>
      </c>
      <c r="F35" s="13">
        <v>54</v>
      </c>
      <c r="G35" s="4" t="e">
        <f t="shared" si="20"/>
        <v>#VALUE!</v>
      </c>
      <c r="H35" s="4">
        <f t="shared" si="3"/>
        <v>0</v>
      </c>
      <c r="I35" s="13"/>
      <c r="J35" s="15" t="str">
        <f t="shared" si="21"/>
        <v/>
      </c>
      <c r="K35" s="4">
        <f t="shared" si="4"/>
        <v>0</v>
      </c>
      <c r="L35" s="13">
        <v>49</v>
      </c>
      <c r="M35" s="26">
        <f t="shared" si="22"/>
        <v>49</v>
      </c>
      <c r="N35" s="4">
        <f t="shared" si="5"/>
        <v>2.4000000000000004</v>
      </c>
      <c r="O35" s="3" t="str">
        <f>IF(A35&gt;"",A35,"")</f>
        <v>Raisor, Darryl</v>
      </c>
      <c r="P35" s="13"/>
      <c r="Q35" s="4" t="str">
        <f t="shared" si="23"/>
        <v/>
      </c>
      <c r="R35" s="4">
        <f t="shared" si="6"/>
        <v>2.4000000000000004</v>
      </c>
      <c r="S35" s="13">
        <v>47</v>
      </c>
      <c r="T35" s="31">
        <f t="shared" si="24"/>
        <v>49.4</v>
      </c>
      <c r="U35" s="4">
        <f t="shared" si="7"/>
        <v>3.2</v>
      </c>
      <c r="V35" s="13"/>
      <c r="W35" s="4" t="str">
        <f t="shared" ref="W35:W37" si="152">IF(V35&gt;0,U35+V35,"")</f>
        <v/>
      </c>
      <c r="X35" s="4">
        <f t="shared" si="8"/>
        <v>3.2</v>
      </c>
      <c r="Y35" t="str">
        <f t="shared" si="26"/>
        <v>Raisor, Darryl</v>
      </c>
      <c r="Z35" s="5">
        <f t="shared" si="9"/>
        <v>3.2</v>
      </c>
    </row>
    <row r="36" spans="1:26" ht="15" customHeight="1">
      <c r="A36" s="3" t="s">
        <v>70</v>
      </c>
      <c r="B36" s="2" t="s">
        <v>62</v>
      </c>
      <c r="C36" s="13">
        <v>61</v>
      </c>
      <c r="D36" s="13">
        <f t="shared" ref="D36:D37" si="153">IF(C36&gt;0,C36," ")</f>
        <v>61</v>
      </c>
      <c r="E36" s="4">
        <f t="shared" si="2"/>
        <v>-5.6000000000000005</v>
      </c>
      <c r="F36" s="13">
        <v>53</v>
      </c>
      <c r="G36" s="21">
        <f t="shared" ref="G36:G37" si="154">IF(F36&gt;0,F36+E36,"")</f>
        <v>47.4</v>
      </c>
      <c r="H36" s="4">
        <f t="shared" si="3"/>
        <v>-2.4000000000000004</v>
      </c>
      <c r="I36" s="13">
        <v>57</v>
      </c>
      <c r="J36" s="4">
        <f t="shared" ref="J36:J37" si="155">IF(I36&gt;0,H36+I36,"")</f>
        <v>54.6</v>
      </c>
      <c r="K36" s="4">
        <f t="shared" si="4"/>
        <v>-2.4000000000000004</v>
      </c>
      <c r="L36" s="13">
        <v>59</v>
      </c>
      <c r="M36" s="4">
        <f t="shared" ref="M36:M37" si="156">IF(L36&gt;0,K36+L36,"")</f>
        <v>56.6</v>
      </c>
      <c r="N36" s="4">
        <f t="shared" si="5"/>
        <v>-3.2</v>
      </c>
      <c r="O36" s="3" t="str">
        <f t="shared" ref="O36:O37" si="157">IF(A36&gt;"",A36,"")</f>
        <v>Resor, Greg</v>
      </c>
      <c r="P36" s="13">
        <v>62</v>
      </c>
      <c r="Q36" s="4">
        <f t="shared" ref="Q36:Q37" si="158">IF(P36&gt;0,P36+N36,"")</f>
        <v>58.8</v>
      </c>
      <c r="R36" s="4">
        <f t="shared" si="6"/>
        <v>-3.2</v>
      </c>
      <c r="S36" s="13">
        <v>54</v>
      </c>
      <c r="T36" s="4">
        <f t="shared" ref="T36:T37" si="159">IF(S36&gt;0,R36+S36,"")</f>
        <v>50.8</v>
      </c>
      <c r="U36" s="4">
        <f t="shared" si="7"/>
        <v>-3.2</v>
      </c>
      <c r="V36" s="13">
        <v>67</v>
      </c>
      <c r="W36" s="4">
        <f t="shared" si="152"/>
        <v>63.8</v>
      </c>
      <c r="X36" s="4">
        <f t="shared" si="8"/>
        <v>-4</v>
      </c>
      <c r="Y36" t="str">
        <f t="shared" si="26"/>
        <v>Resor, Greg</v>
      </c>
      <c r="Z36" s="5">
        <f t="shared" si="9"/>
        <v>-4</v>
      </c>
    </row>
    <row r="37" spans="1:26" ht="15" customHeight="1">
      <c r="A37" s="3" t="s">
        <v>2</v>
      </c>
      <c r="B37" s="2" t="s">
        <v>62</v>
      </c>
      <c r="C37" s="13">
        <v>48</v>
      </c>
      <c r="D37" s="13">
        <f t="shared" si="153"/>
        <v>48</v>
      </c>
      <c r="E37" s="4">
        <f t="shared" si="2"/>
        <v>4.8000000000000007</v>
      </c>
      <c r="F37" s="13">
        <v>47</v>
      </c>
      <c r="G37" s="4">
        <f t="shared" si="154"/>
        <v>51.8</v>
      </c>
      <c r="H37" s="4">
        <f t="shared" si="3"/>
        <v>5.6000000000000005</v>
      </c>
      <c r="I37" s="13">
        <v>46</v>
      </c>
      <c r="J37" s="4">
        <f t="shared" si="155"/>
        <v>51.6</v>
      </c>
      <c r="K37" s="4">
        <f t="shared" si="4"/>
        <v>5.6000000000000005</v>
      </c>
      <c r="L37" s="13">
        <v>42</v>
      </c>
      <c r="M37" s="23">
        <f t="shared" si="156"/>
        <v>47.6</v>
      </c>
      <c r="N37" s="4">
        <f t="shared" si="5"/>
        <v>6.4</v>
      </c>
      <c r="O37" s="3" t="str">
        <f t="shared" si="157"/>
        <v>Richardson, Rex</v>
      </c>
      <c r="P37" s="13">
        <v>50</v>
      </c>
      <c r="Q37" s="4">
        <f t="shared" si="158"/>
        <v>56.4</v>
      </c>
      <c r="R37" s="4">
        <f t="shared" si="6"/>
        <v>5.6000000000000005</v>
      </c>
      <c r="S37" s="13">
        <v>46</v>
      </c>
      <c r="T37" s="4">
        <f t="shared" si="159"/>
        <v>51.6</v>
      </c>
      <c r="U37" s="4">
        <f t="shared" si="7"/>
        <v>6.4</v>
      </c>
      <c r="V37" s="13">
        <v>51</v>
      </c>
      <c r="W37" s="4">
        <f t="shared" si="152"/>
        <v>57.4</v>
      </c>
      <c r="X37" s="4">
        <f t="shared" si="8"/>
        <v>5.6000000000000005</v>
      </c>
      <c r="Y37" t="str">
        <f t="shared" si="26"/>
        <v>Richardson, Rex</v>
      </c>
      <c r="Z37" s="5">
        <f t="shared" si="9"/>
        <v>5.6000000000000005</v>
      </c>
    </row>
    <row r="38" spans="1:26" ht="15" customHeight="1">
      <c r="A38" s="3" t="s">
        <v>19</v>
      </c>
      <c r="B38" s="2" t="s">
        <v>62</v>
      </c>
      <c r="C38" s="13"/>
      <c r="D38" s="13" t="str">
        <f>IF(C38&gt;0,C38," ")</f>
        <v xml:space="preserve"> </v>
      </c>
      <c r="E38" s="4" t="str">
        <f t="shared" si="2"/>
        <v/>
      </c>
      <c r="F38" s="13">
        <v>51</v>
      </c>
      <c r="G38" s="4" t="e">
        <f>IF(F38&gt;0,F38+E38,"")</f>
        <v>#VALUE!</v>
      </c>
      <c r="H38" s="4">
        <f t="shared" si="3"/>
        <v>2.4000000000000004</v>
      </c>
      <c r="I38" s="13"/>
      <c r="J38" s="4" t="str">
        <f>IF(I38&gt;0,H38+I38,"")</f>
        <v/>
      </c>
      <c r="K38" s="4">
        <f t="shared" si="4"/>
        <v>2.4000000000000004</v>
      </c>
      <c r="L38" s="13"/>
      <c r="M38" s="4" t="str">
        <f>IF(L38&gt;0,K38+L38,"")</f>
        <v/>
      </c>
      <c r="N38" s="4">
        <f t="shared" si="5"/>
        <v>2.4000000000000004</v>
      </c>
      <c r="O38" s="3" t="str">
        <f>IF(A38&gt;"",A38,"")</f>
        <v>Rollins, Darryl</v>
      </c>
      <c r="P38" s="13">
        <v>52</v>
      </c>
      <c r="Q38" s="4">
        <f>IF(P38&gt;0,P38+N38,"")</f>
        <v>54.4</v>
      </c>
      <c r="R38" s="4">
        <f t="shared" si="6"/>
        <v>2.4000000000000004</v>
      </c>
      <c r="S38" s="13">
        <v>47</v>
      </c>
      <c r="T38" s="4">
        <f>IF(S38&gt;0,R38+S38,"")</f>
        <v>49.4</v>
      </c>
      <c r="U38" s="4">
        <f t="shared" si="7"/>
        <v>3.2</v>
      </c>
      <c r="V38" s="13">
        <v>54</v>
      </c>
      <c r="W38" s="4">
        <f>IF(V38&gt;0,U38+V38,"")</f>
        <v>57.2</v>
      </c>
      <c r="X38" s="4">
        <f t="shared" si="8"/>
        <v>2.4000000000000004</v>
      </c>
      <c r="Y38" t="str">
        <f t="shared" si="26"/>
        <v>Rollins, Darryl</v>
      </c>
      <c r="Z38" s="5">
        <f t="shared" si="9"/>
        <v>2.4000000000000004</v>
      </c>
    </row>
    <row r="39" spans="1:26" ht="15" customHeight="1">
      <c r="A39" s="3" t="s">
        <v>74</v>
      </c>
      <c r="B39" s="2" t="s">
        <v>62</v>
      </c>
      <c r="C39" s="13">
        <v>57</v>
      </c>
      <c r="D39" s="13">
        <f>IF(C39&gt;0,C39," ")</f>
        <v>57</v>
      </c>
      <c r="E39" s="4">
        <f t="shared" si="2"/>
        <v>-2.4000000000000004</v>
      </c>
      <c r="F39" s="13"/>
      <c r="G39" s="4" t="str">
        <f>IF(F39&gt;0,F39+E39,"")</f>
        <v/>
      </c>
      <c r="H39" s="4">
        <f t="shared" si="3"/>
        <v>-2.4000000000000004</v>
      </c>
      <c r="I39" s="13">
        <v>58</v>
      </c>
      <c r="J39" s="4">
        <f>IF(I39&gt;0,H39+I39,"")</f>
        <v>55.6</v>
      </c>
      <c r="K39" s="4">
        <f t="shared" si="4"/>
        <v>-3.2</v>
      </c>
      <c r="L39" s="13"/>
      <c r="M39" s="4" t="str">
        <f>IF(L39&gt;0,K39+L39,"")</f>
        <v/>
      </c>
      <c r="N39" s="4">
        <f t="shared" si="5"/>
        <v>-3.2</v>
      </c>
      <c r="O39" s="3" t="str">
        <f>IF(A39&gt;"",A39,"")</f>
        <v>Sayre, Adam</v>
      </c>
      <c r="P39" s="13">
        <v>53</v>
      </c>
      <c r="Q39" s="4">
        <f>IF(P39&gt;0,P39+N39,"")</f>
        <v>49.8</v>
      </c>
      <c r="R39" s="4">
        <f t="shared" si="6"/>
        <v>-1.6</v>
      </c>
      <c r="S39" s="13">
        <v>51</v>
      </c>
      <c r="T39" s="4">
        <f>IF(S39&gt;0,R39+S39,"")</f>
        <v>49.4</v>
      </c>
      <c r="U39" s="4">
        <f t="shared" si="7"/>
        <v>-0.8</v>
      </c>
      <c r="V39" s="13">
        <v>52</v>
      </c>
      <c r="W39" s="4">
        <f>IF(V39&gt;0,U39+V39,"")</f>
        <v>51.2</v>
      </c>
      <c r="X39" s="4">
        <f t="shared" si="8"/>
        <v>0</v>
      </c>
      <c r="Y39" t="str">
        <f>IF(A39&gt;"",A39,"")</f>
        <v>Sayre, Adam</v>
      </c>
      <c r="Z39" s="5">
        <f t="shared" si="9"/>
        <v>0</v>
      </c>
    </row>
    <row r="40" spans="1:26" ht="15" customHeight="1">
      <c r="A40" s="3" t="s">
        <v>78</v>
      </c>
      <c r="B40" s="2" t="s">
        <v>62</v>
      </c>
      <c r="C40" s="13">
        <v>56</v>
      </c>
      <c r="D40" s="13">
        <f>IF(C40&gt;0,C40," ")</f>
        <v>56</v>
      </c>
      <c r="E40" s="4">
        <f t="shared" si="2"/>
        <v>-1.6</v>
      </c>
      <c r="F40" s="13"/>
      <c r="G40" s="4" t="str">
        <f>IF(F40&gt;0,F40+E40,"")</f>
        <v/>
      </c>
      <c r="H40" s="4">
        <f t="shared" si="3"/>
        <v>-1.6</v>
      </c>
      <c r="I40" s="13">
        <v>54</v>
      </c>
      <c r="J40" s="4">
        <f>IF(I40&gt;0,H40+I40,"")</f>
        <v>52.4</v>
      </c>
      <c r="K40" s="4">
        <f t="shared" si="4"/>
        <v>-0.8</v>
      </c>
      <c r="L40" s="13"/>
      <c r="M40" s="4" t="str">
        <f>IF(L40&gt;0,K40+L40,"")</f>
        <v/>
      </c>
      <c r="N40" s="4">
        <f t="shared" si="5"/>
        <v>-0.8</v>
      </c>
      <c r="O40" s="3" t="str">
        <f>IF(A40&gt;"",A40,"")</f>
        <v>Sayre, Bo</v>
      </c>
      <c r="P40" s="13"/>
      <c r="Q40" s="4" t="str">
        <f>IF(P40&gt;0,P40+N40,"")</f>
        <v/>
      </c>
      <c r="R40" s="4">
        <f t="shared" si="6"/>
        <v>-0.8</v>
      </c>
      <c r="S40" s="13"/>
      <c r="T40" s="4" t="str">
        <f>IF(S40&gt;0,R40+S40,"")</f>
        <v/>
      </c>
      <c r="U40" s="4">
        <f t="shared" si="7"/>
        <v>-0.8</v>
      </c>
      <c r="V40" s="13"/>
      <c r="W40" s="4" t="str">
        <f>IF(V40&gt;0,U40+V40,"")</f>
        <v/>
      </c>
      <c r="X40" s="4">
        <f t="shared" si="8"/>
        <v>-0.8</v>
      </c>
      <c r="Y40" t="str">
        <f>IF(A40&gt;"",A40,"")</f>
        <v>Sayre, Bo</v>
      </c>
      <c r="Z40" s="5">
        <f t="shared" si="9"/>
        <v>-0.8</v>
      </c>
    </row>
    <row r="41" spans="1:26" ht="15" customHeight="1">
      <c r="A41" s="3" t="s">
        <v>71</v>
      </c>
      <c r="B41" s="2" t="s">
        <v>62</v>
      </c>
      <c r="C41" s="13"/>
      <c r="D41" s="13" t="str">
        <f t="shared" si="19"/>
        <v xml:space="preserve"> </v>
      </c>
      <c r="E41" s="4" t="str">
        <f t="shared" si="2"/>
        <v/>
      </c>
      <c r="F41" s="13">
        <v>52</v>
      </c>
      <c r="G41" s="4" t="e">
        <f t="shared" si="20"/>
        <v>#VALUE!</v>
      </c>
      <c r="H41" s="4">
        <f t="shared" si="3"/>
        <v>1.6</v>
      </c>
      <c r="I41" s="13">
        <v>51</v>
      </c>
      <c r="J41" s="4">
        <f t="shared" si="21"/>
        <v>52.6</v>
      </c>
      <c r="K41" s="4">
        <f t="shared" si="4"/>
        <v>2.4000000000000004</v>
      </c>
      <c r="L41" s="13"/>
      <c r="M41" s="4" t="str">
        <f t="shared" si="22"/>
        <v/>
      </c>
      <c r="N41" s="4">
        <f t="shared" si="5"/>
        <v>2.4000000000000004</v>
      </c>
      <c r="O41" s="3" t="str">
        <f t="shared" ref="O41:O45" si="160">IF(A41&gt;"",A41,"")</f>
        <v>Schmitz, Jake</v>
      </c>
      <c r="P41" s="13"/>
      <c r="Q41" s="4" t="str">
        <f t="shared" si="23"/>
        <v/>
      </c>
      <c r="R41" s="4">
        <f t="shared" si="6"/>
        <v>2.4000000000000004</v>
      </c>
      <c r="S41" s="13">
        <v>52</v>
      </c>
      <c r="T41" s="4">
        <f t="shared" si="24"/>
        <v>54.4</v>
      </c>
      <c r="U41" s="4">
        <f t="shared" si="7"/>
        <v>1.6</v>
      </c>
      <c r="V41" s="13"/>
      <c r="W41" s="4" t="str">
        <f t="shared" ref="W41" si="161">IF(V41&gt;0,U41+V41,"")</f>
        <v/>
      </c>
      <c r="X41" s="4">
        <f t="shared" si="8"/>
        <v>1.6</v>
      </c>
      <c r="Y41" t="str">
        <f t="shared" si="26"/>
        <v>Schmitz, Jake</v>
      </c>
      <c r="Z41" s="5">
        <f t="shared" si="9"/>
        <v>1.6</v>
      </c>
    </row>
    <row r="42" spans="1:26" ht="15" customHeight="1">
      <c r="A42" s="3" t="s">
        <v>75</v>
      </c>
      <c r="B42" s="2" t="s">
        <v>62</v>
      </c>
      <c r="C42" s="13">
        <v>67</v>
      </c>
      <c r="D42" s="13">
        <f>IF(C42&gt;0,C42," ")</f>
        <v>67</v>
      </c>
      <c r="E42" s="4">
        <f t="shared" si="2"/>
        <v>-10.4</v>
      </c>
      <c r="F42" s="13"/>
      <c r="G42" s="4" t="str">
        <f>IF(F42&gt;0,F42+E42,"")</f>
        <v/>
      </c>
      <c r="H42" s="4">
        <f t="shared" si="3"/>
        <v>-10.4</v>
      </c>
      <c r="I42" s="13">
        <v>56</v>
      </c>
      <c r="J42" s="21">
        <f>IF(I42&gt;0,H42+I42,"")</f>
        <v>45.6</v>
      </c>
      <c r="K42" s="4">
        <f t="shared" si="4"/>
        <v>-6.4</v>
      </c>
      <c r="L42" s="13">
        <v>59</v>
      </c>
      <c r="M42" s="4">
        <f>IF(L42&gt;0,K42+L42,"")</f>
        <v>52.6</v>
      </c>
      <c r="N42" s="4">
        <f t="shared" si="5"/>
        <v>-5.6000000000000005</v>
      </c>
      <c r="O42" s="3" t="str">
        <f t="shared" ref="O42:O43" si="162">IF(A42&gt;"",A42,"")</f>
        <v>Smitha, Wesley</v>
      </c>
      <c r="P42" s="13">
        <v>59</v>
      </c>
      <c r="Q42" s="4">
        <f>IF(P42&gt;0,P42+N42,"")</f>
        <v>53.4</v>
      </c>
      <c r="R42" s="4">
        <f t="shared" si="6"/>
        <v>-4.8000000000000007</v>
      </c>
      <c r="S42" s="13">
        <v>58</v>
      </c>
      <c r="T42" s="4">
        <f>IF(S42&gt;0,R42+S42,"")</f>
        <v>53.2</v>
      </c>
      <c r="U42" s="4">
        <f t="shared" si="7"/>
        <v>-4.8000000000000007</v>
      </c>
      <c r="V42" s="13">
        <v>61</v>
      </c>
      <c r="W42" s="4">
        <f>IF(V42&gt;0,U42+V42,"")</f>
        <v>56.2</v>
      </c>
      <c r="X42" s="4">
        <f t="shared" si="8"/>
        <v>-4.8000000000000007</v>
      </c>
      <c r="Y42" t="str">
        <f>IF(A42&gt;"",A42,"")</f>
        <v>Smitha, Wesley</v>
      </c>
      <c r="Z42" s="5">
        <f t="shared" si="9"/>
        <v>-4.8000000000000007</v>
      </c>
    </row>
    <row r="43" spans="1:26" ht="15" customHeight="1">
      <c r="A43" s="3" t="s">
        <v>91</v>
      </c>
      <c r="B43" s="2"/>
      <c r="C43" s="13"/>
      <c r="D43" s="13" t="str">
        <f t="shared" ref="D43" si="163">IF(C43&gt;0,C43," ")</f>
        <v xml:space="preserve"> </v>
      </c>
      <c r="E43" s="4" t="str">
        <f t="shared" ref="E43:E44" si="164">IF(C43&gt;0,(ROUND(54-AVERAGE(C43),0)*0.8),"")</f>
        <v/>
      </c>
      <c r="F43" s="13"/>
      <c r="G43" s="4" t="str">
        <f t="shared" ref="G43" si="165">IF(F43&gt;0,F43+E43,"")</f>
        <v/>
      </c>
      <c r="H43" s="4" t="str">
        <f t="shared" ref="H43:H44" si="166">IF(C43+F43&gt;0,(ROUND(54-AVERAGE(C43,F43),0)*0.8),"")</f>
        <v/>
      </c>
      <c r="I43" s="13"/>
      <c r="J43" s="4" t="str">
        <f t="shared" ref="J43" si="167">IF(I43&gt;0,H43+I43,"")</f>
        <v/>
      </c>
      <c r="K43" s="4" t="str">
        <f t="shared" ref="K43:K44" si="168">IF(C43+F43+I43&gt;0,(ROUND(54-AVERAGE(C43,F43,I43),0)*0.8),"")</f>
        <v/>
      </c>
      <c r="L43" s="13">
        <v>55</v>
      </c>
      <c r="M43" s="4" t="e">
        <f t="shared" ref="M43" si="169">IF(L43&gt;0,K43+L43,"")</f>
        <v>#VALUE!</v>
      </c>
      <c r="N43" s="4">
        <f t="shared" ref="N43:N44" si="170">IF(C43+F43+I43+L43&gt;0,(ROUND(54-AVERAGE(C43,F43,I43,L43),0)*0.8),"")</f>
        <v>-0.8</v>
      </c>
      <c r="O43" s="3" t="str">
        <f t="shared" si="162"/>
        <v>Soard, Chris</v>
      </c>
      <c r="P43" s="13"/>
      <c r="Q43" s="4" t="str">
        <f t="shared" ref="Q43" si="171">IF(P43&gt;0,P43+N43,"")</f>
        <v/>
      </c>
      <c r="R43" s="4">
        <f t="shared" ref="R43:R44" si="172">IF(C43+F43+I43+L43+P43&gt;0,(ROUND(54-AVERAGE(C43,F43,I43,L43,P43),0)*0.8),"")</f>
        <v>-0.8</v>
      </c>
      <c r="S43" s="13"/>
      <c r="T43" s="4" t="str">
        <f t="shared" ref="T43" si="173">IF(S43&gt;0,R43+S43,"")</f>
        <v/>
      </c>
      <c r="U43" s="4">
        <f t="shared" ref="U43:U44" si="174">IF(C43+F43+I43+L43+P43+S43&gt;0,(ROUND(54-AVERAGE(C43,F43,I43,L43,P43,S43),0)*0.8),"")</f>
        <v>-0.8</v>
      </c>
      <c r="V43" s="13"/>
      <c r="W43" s="4" t="str">
        <f t="shared" ref="W43" si="175">IF(V43&gt;0,U43+V43,"")</f>
        <v/>
      </c>
      <c r="X43" s="4">
        <f t="shared" ref="X43:X44" si="176">IF(C43+F43+I43+L43+P43+S43+V43&gt;0,(ROUND(54-AVERAGE(C43,F43,I43,L43,P43,S43,V43),0)*0.8),"")</f>
        <v>-0.8</v>
      </c>
      <c r="Y43" t="str">
        <f t="shared" ref="Y43:Y44" si="177">IF(A43&gt;"",A43,"")</f>
        <v>Soard, Chris</v>
      </c>
      <c r="Z43" s="5">
        <f t="shared" ref="Z43:Z44" si="178">X43</f>
        <v>-0.8</v>
      </c>
    </row>
    <row r="44" spans="1:26" ht="15" customHeight="1">
      <c r="A44" s="3" t="s">
        <v>95</v>
      </c>
      <c r="B44" s="2"/>
      <c r="C44" s="13"/>
      <c r="D44" s="13" t="str">
        <f>IF(C44&gt;0,C44," ")</f>
        <v xml:space="preserve"> </v>
      </c>
      <c r="E44" s="4" t="str">
        <f t="shared" si="164"/>
        <v/>
      </c>
      <c r="F44" s="13"/>
      <c r="G44" s="4" t="str">
        <f>IF(F44&gt;0,F44+E44,"")</f>
        <v/>
      </c>
      <c r="H44" s="4" t="str">
        <f t="shared" si="166"/>
        <v/>
      </c>
      <c r="I44" s="13"/>
      <c r="J44" s="4" t="str">
        <f>IF(I44&gt;0,H44+I44,"")</f>
        <v/>
      </c>
      <c r="K44" s="4" t="str">
        <f t="shared" si="168"/>
        <v/>
      </c>
      <c r="L44" s="13"/>
      <c r="M44" s="4" t="str">
        <f>IF(L44&gt;0,K44+L44,"")</f>
        <v/>
      </c>
      <c r="N44" s="4" t="str">
        <f t="shared" si="170"/>
        <v/>
      </c>
      <c r="O44" s="3" t="str">
        <f>IF(A44&gt;"",A44,"")</f>
        <v>Spaulding, Jacob</v>
      </c>
      <c r="P44" s="13"/>
      <c r="Q44" s="4" t="str">
        <f>IF(P44&gt;0,P44+N44,"")</f>
        <v/>
      </c>
      <c r="R44" s="4" t="str">
        <f t="shared" si="172"/>
        <v/>
      </c>
      <c r="S44" s="13">
        <v>53</v>
      </c>
      <c r="T44" s="4" t="e">
        <f>IF(S44&gt;0,R44+S44,"")</f>
        <v>#VALUE!</v>
      </c>
      <c r="U44" s="4">
        <f t="shared" si="174"/>
        <v>0.8</v>
      </c>
      <c r="V44" s="13">
        <v>50</v>
      </c>
      <c r="W44" s="26">
        <f>IF(V44&gt;0,U44+V44,"")</f>
        <v>50.8</v>
      </c>
      <c r="X44" s="4">
        <f t="shared" si="176"/>
        <v>2.4000000000000004</v>
      </c>
      <c r="Y44" t="str">
        <f t="shared" si="177"/>
        <v>Spaulding, Jacob</v>
      </c>
      <c r="Z44" s="5">
        <f t="shared" si="178"/>
        <v>2.4000000000000004</v>
      </c>
    </row>
    <row r="45" spans="1:26" ht="15" customHeight="1">
      <c r="A45" s="3" t="s">
        <v>6</v>
      </c>
      <c r="B45" s="2" t="s">
        <v>62</v>
      </c>
      <c r="C45" s="13">
        <v>47</v>
      </c>
      <c r="D45" s="13">
        <f t="shared" si="19"/>
        <v>47</v>
      </c>
      <c r="E45" s="4">
        <f t="shared" si="2"/>
        <v>5.6000000000000005</v>
      </c>
      <c r="F45" s="13">
        <v>44</v>
      </c>
      <c r="G45" s="4">
        <f t="shared" si="20"/>
        <v>49.6</v>
      </c>
      <c r="H45" s="4">
        <f t="shared" si="3"/>
        <v>7.2</v>
      </c>
      <c r="I45" s="13">
        <v>41</v>
      </c>
      <c r="J45" s="23">
        <f t="shared" si="21"/>
        <v>48.2</v>
      </c>
      <c r="K45" s="4">
        <f t="shared" si="4"/>
        <v>8</v>
      </c>
      <c r="L45" s="13">
        <v>44</v>
      </c>
      <c r="M45" s="4">
        <f t="shared" si="22"/>
        <v>52</v>
      </c>
      <c r="N45" s="4">
        <f t="shared" si="5"/>
        <v>8</v>
      </c>
      <c r="O45" s="3" t="str">
        <f t="shared" si="160"/>
        <v>Spaulding, Jordan</v>
      </c>
      <c r="P45" s="13">
        <v>47</v>
      </c>
      <c r="Q45" s="27">
        <f t="shared" si="23"/>
        <v>55</v>
      </c>
      <c r="R45" s="4">
        <f t="shared" si="6"/>
        <v>7.2</v>
      </c>
      <c r="S45" s="13">
        <v>42</v>
      </c>
      <c r="T45" s="26">
        <f t="shared" si="24"/>
        <v>49.2</v>
      </c>
      <c r="U45" s="4">
        <f t="shared" si="7"/>
        <v>8</v>
      </c>
      <c r="V45" s="13">
        <v>46</v>
      </c>
      <c r="W45" s="4">
        <f t="shared" ref="W45" si="179">IF(V45&gt;0,U45+V45,"")</f>
        <v>54</v>
      </c>
      <c r="X45" s="4">
        <f t="shared" si="8"/>
        <v>8</v>
      </c>
      <c r="Y45" t="str">
        <f t="shared" si="26"/>
        <v>Spaulding, Jordan</v>
      </c>
      <c r="Z45" s="5">
        <f t="shared" si="9"/>
        <v>8</v>
      </c>
    </row>
    <row r="46" spans="1:26" ht="15" customHeight="1">
      <c r="A46" s="3" t="s">
        <v>5</v>
      </c>
      <c r="B46" s="2" t="s">
        <v>62</v>
      </c>
      <c r="C46" s="13">
        <v>50</v>
      </c>
      <c r="D46" s="28">
        <f>IF(C46&gt;0,C46," ")</f>
        <v>50</v>
      </c>
      <c r="E46" s="4">
        <f t="shared" si="2"/>
        <v>3.2</v>
      </c>
      <c r="F46" s="13">
        <v>48</v>
      </c>
      <c r="G46" s="4">
        <f>IF(F46&gt;0,F46+E46,"")</f>
        <v>51.2</v>
      </c>
      <c r="H46" s="4">
        <f t="shared" si="3"/>
        <v>4</v>
      </c>
      <c r="I46" s="13">
        <v>53</v>
      </c>
      <c r="J46" s="4">
        <f>IF(I46&gt;0,H46+I46,"")</f>
        <v>57</v>
      </c>
      <c r="K46" s="4">
        <f t="shared" si="4"/>
        <v>3.2</v>
      </c>
      <c r="L46" s="13">
        <v>45</v>
      </c>
      <c r="M46" s="21">
        <f>IF(L46&gt;0,K46+L46,"")</f>
        <v>48.2</v>
      </c>
      <c r="N46" s="4">
        <f t="shared" si="5"/>
        <v>4</v>
      </c>
      <c r="O46" s="3" t="str">
        <f t="shared" ref="O46:O48" si="180">IF(A46&gt;"",A46,"")</f>
        <v>Spaulding, Ricky</v>
      </c>
      <c r="P46" s="13">
        <v>49</v>
      </c>
      <c r="Q46" s="4">
        <f>IF(P46&gt;0,P46+N46,"")</f>
        <v>53</v>
      </c>
      <c r="R46" s="4">
        <f t="shared" si="6"/>
        <v>4</v>
      </c>
      <c r="S46" s="13">
        <v>45</v>
      </c>
      <c r="T46" s="4">
        <f>IF(S46&gt;0,R46+S46,"")</f>
        <v>49</v>
      </c>
      <c r="U46" s="4">
        <f t="shared" si="7"/>
        <v>4.8000000000000007</v>
      </c>
      <c r="V46" s="13">
        <v>43</v>
      </c>
      <c r="W46" s="19">
        <f>IF(V46&gt;0,U46+V46,"")</f>
        <v>47.8</v>
      </c>
      <c r="X46" s="4">
        <f t="shared" si="8"/>
        <v>4.8000000000000007</v>
      </c>
      <c r="Y46" t="str">
        <f t="shared" si="26"/>
        <v>Spaulding, Ricky</v>
      </c>
      <c r="Z46" s="5">
        <f t="shared" si="9"/>
        <v>4.8000000000000007</v>
      </c>
    </row>
    <row r="47" spans="1:26" ht="15" customHeight="1">
      <c r="A47" s="3" t="s">
        <v>92</v>
      </c>
      <c r="B47" s="2"/>
      <c r="C47" s="13"/>
      <c r="D47" s="13" t="str">
        <f t="shared" ref="D47" si="181">IF(C47&gt;0,C47," ")</f>
        <v xml:space="preserve"> </v>
      </c>
      <c r="E47" s="4" t="str">
        <f t="shared" si="2"/>
        <v/>
      </c>
      <c r="F47" s="13"/>
      <c r="G47" s="4" t="str">
        <f t="shared" ref="G47" si="182">IF(F47&gt;0,F47+E47,"")</f>
        <v/>
      </c>
      <c r="H47" s="4" t="str">
        <f t="shared" si="3"/>
        <v/>
      </c>
      <c r="I47" s="13"/>
      <c r="J47" s="4" t="str">
        <f t="shared" ref="J47" si="183">IF(I47&gt;0,H47+I47,"")</f>
        <v/>
      </c>
      <c r="K47" s="4" t="str">
        <f t="shared" si="4"/>
        <v/>
      </c>
      <c r="L47" s="13">
        <v>49</v>
      </c>
      <c r="M47" s="4" t="e">
        <f t="shared" ref="M47" si="184">IF(L47&gt;0,K47+L47,"")</f>
        <v>#VALUE!</v>
      </c>
      <c r="N47" s="4">
        <f t="shared" si="5"/>
        <v>4</v>
      </c>
      <c r="O47" s="3" t="str">
        <f t="shared" si="180"/>
        <v>Spears, Ed</v>
      </c>
      <c r="P47" s="13"/>
      <c r="Q47" s="4" t="str">
        <f t="shared" ref="Q47" si="185">IF(P47&gt;0,P47+N47,"")</f>
        <v/>
      </c>
      <c r="R47" s="4">
        <f t="shared" si="6"/>
        <v>4</v>
      </c>
      <c r="S47" s="13">
        <v>44</v>
      </c>
      <c r="T47" s="23">
        <f t="shared" ref="T47" si="186">IF(S47&gt;0,R47+S47,"")</f>
        <v>48</v>
      </c>
      <c r="U47" s="4">
        <f t="shared" si="7"/>
        <v>6.4</v>
      </c>
      <c r="V47" s="13"/>
      <c r="W47" s="4" t="str">
        <f t="shared" ref="W47" si="187">IF(V47&gt;0,U47+V47,"")</f>
        <v/>
      </c>
      <c r="X47" s="4">
        <f t="shared" si="8"/>
        <v>6.4</v>
      </c>
      <c r="Y47" t="str">
        <f t="shared" si="26"/>
        <v>Spears, Ed</v>
      </c>
      <c r="Z47" s="5">
        <f t="shared" si="9"/>
        <v>6.4</v>
      </c>
    </row>
    <row r="48" spans="1:26" ht="15" customHeight="1">
      <c r="A48" s="3" t="s">
        <v>32</v>
      </c>
      <c r="B48" s="2" t="s">
        <v>62</v>
      </c>
      <c r="C48" s="13">
        <v>54</v>
      </c>
      <c r="D48" s="13">
        <f t="shared" si="19"/>
        <v>54</v>
      </c>
      <c r="E48" s="4">
        <f t="shared" si="2"/>
        <v>0</v>
      </c>
      <c r="F48" s="13"/>
      <c r="G48" s="4" t="str">
        <f t="shared" si="20"/>
        <v/>
      </c>
      <c r="H48" s="4">
        <f t="shared" si="3"/>
        <v>0</v>
      </c>
      <c r="I48" s="13">
        <v>54</v>
      </c>
      <c r="J48" s="4">
        <f t="shared" si="21"/>
        <v>54</v>
      </c>
      <c r="K48" s="4">
        <f t="shared" si="4"/>
        <v>0</v>
      </c>
      <c r="L48" s="13">
        <v>52</v>
      </c>
      <c r="M48" s="4">
        <f t="shared" si="22"/>
        <v>52</v>
      </c>
      <c r="N48" s="4">
        <f t="shared" si="5"/>
        <v>0.8</v>
      </c>
      <c r="O48" s="3" t="str">
        <f t="shared" si="180"/>
        <v>Stratton, Ben</v>
      </c>
      <c r="P48" s="13">
        <v>52</v>
      </c>
      <c r="Q48" s="4">
        <f t="shared" si="23"/>
        <v>52.8</v>
      </c>
      <c r="R48" s="4">
        <f t="shared" si="6"/>
        <v>0.8</v>
      </c>
      <c r="S48" s="13">
        <v>50</v>
      </c>
      <c r="T48" s="4">
        <f t="shared" si="24"/>
        <v>50.8</v>
      </c>
      <c r="U48" s="4">
        <f t="shared" si="7"/>
        <v>1.6</v>
      </c>
      <c r="V48" s="13">
        <v>57</v>
      </c>
      <c r="W48" s="4">
        <f t="shared" ref="W48:W50" si="188">IF(V48&gt;0,U48+V48,"")</f>
        <v>58.6</v>
      </c>
      <c r="X48" s="4">
        <f t="shared" si="8"/>
        <v>0.8</v>
      </c>
      <c r="Y48" t="str">
        <f t="shared" si="26"/>
        <v>Stratton, Ben</v>
      </c>
      <c r="Z48" s="5">
        <f t="shared" si="9"/>
        <v>0.8</v>
      </c>
    </row>
    <row r="49" spans="1:26" ht="15" customHeight="1">
      <c r="A49" s="3" t="s">
        <v>93</v>
      </c>
      <c r="B49" s="2"/>
      <c r="C49" s="13"/>
      <c r="D49" s="13" t="str">
        <f t="shared" si="19"/>
        <v xml:space="preserve"> </v>
      </c>
      <c r="E49" s="4" t="str">
        <f t="shared" ref="E49" si="189">IF(C49&gt;0,(ROUND(54-AVERAGE(C49),0)*0.8),"")</f>
        <v/>
      </c>
      <c r="F49" s="13"/>
      <c r="G49" s="4" t="str">
        <f t="shared" si="20"/>
        <v/>
      </c>
      <c r="H49" s="4" t="str">
        <f t="shared" ref="H49" si="190">IF(C49+F49&gt;0,(ROUND(54-AVERAGE(C49,F49),0)*0.8),"")</f>
        <v/>
      </c>
      <c r="I49" s="13"/>
      <c r="J49" s="4" t="str">
        <f t="shared" si="21"/>
        <v/>
      </c>
      <c r="K49" s="4" t="str">
        <f t="shared" ref="K49" si="191">IF(C49+F49+I49&gt;0,(ROUND(54-AVERAGE(C49,F49,I49),0)*0.8),"")</f>
        <v/>
      </c>
      <c r="L49" s="13">
        <v>40</v>
      </c>
      <c r="M49" s="4" t="e">
        <f t="shared" si="22"/>
        <v>#VALUE!</v>
      </c>
      <c r="N49" s="4">
        <f t="shared" ref="N49" si="192">IF(C49+F49+I49+L49&gt;0,(ROUND(54-AVERAGE(C49,F49,I49,L49),0)*0.8),"")</f>
        <v>11.200000000000001</v>
      </c>
      <c r="O49" s="3" t="str">
        <f t="shared" ref="O49" si="193">IF(A49&gt;"",A49,"")</f>
        <v>Tackett, Buddy</v>
      </c>
      <c r="P49" s="13"/>
      <c r="Q49" s="4" t="str">
        <f t="shared" si="23"/>
        <v/>
      </c>
      <c r="R49" s="4">
        <f t="shared" ref="R49" si="194">IF(C49+F49+I49+L49+P49&gt;0,(ROUND(54-AVERAGE(C49,F49,I49,L49,P49),0)*0.8),"")</f>
        <v>11.200000000000001</v>
      </c>
      <c r="S49" s="13">
        <v>41</v>
      </c>
      <c r="T49" s="4">
        <f t="shared" si="24"/>
        <v>52.2</v>
      </c>
      <c r="U49" s="4">
        <f t="shared" ref="U49" si="195">IF(C49+F49+I49+L49+P49+S49&gt;0,(ROUND(54-AVERAGE(C49,F49,I49,L49,P49,S49),0)*0.8),"")</f>
        <v>11.200000000000001</v>
      </c>
      <c r="V49" s="13"/>
      <c r="W49" s="4" t="str">
        <f t="shared" si="188"/>
        <v/>
      </c>
      <c r="X49" s="4">
        <f t="shared" ref="X49" si="196">IF(C49+F49+I49+L49+P49+S49+V49&gt;0,(ROUND(54-AVERAGE(C49,F49,I49,L49,P49,S49,V49),0)*0.8),"")</f>
        <v>11.200000000000001</v>
      </c>
      <c r="Y49" t="str">
        <f t="shared" ref="Y49" si="197">IF(A49&gt;"",A49,"")</f>
        <v>Tackett, Buddy</v>
      </c>
      <c r="Z49" s="5">
        <f t="shared" ref="Z49" si="198">X49</f>
        <v>11.200000000000001</v>
      </c>
    </row>
    <row r="50" spans="1:26" ht="15" customHeight="1">
      <c r="A50" s="3" t="s">
        <v>80</v>
      </c>
      <c r="B50" s="2" t="s">
        <v>62</v>
      </c>
      <c r="C50" s="13">
        <v>64</v>
      </c>
      <c r="D50" s="13">
        <f t="shared" ref="D50" si="199">IF(C50&gt;0,C50," ")</f>
        <v>64</v>
      </c>
      <c r="E50" s="4">
        <f t="shared" si="2"/>
        <v>-8</v>
      </c>
      <c r="F50" s="13"/>
      <c r="G50" s="4" t="str">
        <f t="shared" ref="G50" si="200">IF(F50&gt;0,F50+E50,"")</f>
        <v/>
      </c>
      <c r="H50" s="4">
        <f t="shared" si="3"/>
        <v>-8</v>
      </c>
      <c r="I50" s="13"/>
      <c r="J50" s="4" t="str">
        <f t="shared" ref="J50" si="201">IF(I50&gt;0,H50+I50,"")</f>
        <v/>
      </c>
      <c r="K50" s="4">
        <f t="shared" si="4"/>
        <v>-8</v>
      </c>
      <c r="L50" s="13"/>
      <c r="M50" s="4" t="str">
        <f t="shared" ref="M50" si="202">IF(L50&gt;0,K50+L50,"")</f>
        <v/>
      </c>
      <c r="N50" s="4">
        <f t="shared" si="5"/>
        <v>-8</v>
      </c>
      <c r="O50" s="3" t="str">
        <f t="shared" ref="O50" si="203">IF(A50&gt;"",A50,"")</f>
        <v>Thompson, Jude</v>
      </c>
      <c r="P50" s="13">
        <v>74</v>
      </c>
      <c r="Q50" s="4">
        <f t="shared" ref="Q50" si="204">IF(P50&gt;0,P50+N50,"")</f>
        <v>66</v>
      </c>
      <c r="R50" s="4">
        <f t="shared" si="6"/>
        <v>-12</v>
      </c>
      <c r="S50" s="13">
        <v>73</v>
      </c>
      <c r="T50" s="4">
        <f t="shared" ref="T50" si="205">IF(S50&gt;0,R50+S50,"")</f>
        <v>61</v>
      </c>
      <c r="U50" s="4">
        <f t="shared" si="7"/>
        <v>-12.8</v>
      </c>
      <c r="V50" s="13"/>
      <c r="W50" s="4" t="str">
        <f t="shared" si="188"/>
        <v/>
      </c>
      <c r="X50" s="4">
        <f t="shared" si="8"/>
        <v>-12.8</v>
      </c>
      <c r="Y50" t="str">
        <f>IF(A50&gt;"",A50,"")</f>
        <v>Thompson, Jude</v>
      </c>
      <c r="Z50" s="5">
        <f t="shared" si="9"/>
        <v>-12.8</v>
      </c>
    </row>
    <row r="51" spans="1:26" ht="15" customHeight="1">
      <c r="A51" s="3" t="s">
        <v>79</v>
      </c>
      <c r="B51" s="2" t="s">
        <v>62</v>
      </c>
      <c r="C51" s="13">
        <v>60</v>
      </c>
      <c r="D51" s="13">
        <f>IF(C51&gt;0,C51," ")</f>
        <v>60</v>
      </c>
      <c r="E51" s="4">
        <f t="shared" si="2"/>
        <v>-4.8000000000000007</v>
      </c>
      <c r="F51" s="13">
        <v>54</v>
      </c>
      <c r="G51" s="4">
        <f>IF(F51&gt;0,F51+E51,"")</f>
        <v>49.2</v>
      </c>
      <c r="H51" s="4">
        <f>IF(C51+F51&gt;0,(ROUND(54-AVERAGE(C51,F51),0)*0.8),"")</f>
        <v>-2.4000000000000004</v>
      </c>
      <c r="I51" s="29">
        <v>46</v>
      </c>
      <c r="J51" s="19">
        <f>IF(I51&gt;0,H51+I51,"")</f>
        <v>43.6</v>
      </c>
      <c r="K51" s="4">
        <f t="shared" si="4"/>
        <v>0.8</v>
      </c>
      <c r="L51" s="13"/>
      <c r="M51" s="4" t="str">
        <f>IF(L51&gt;0,K51+L51,"")</f>
        <v/>
      </c>
      <c r="N51" s="4">
        <f t="shared" si="5"/>
        <v>0.8</v>
      </c>
      <c r="O51" s="3" t="str">
        <f>IF(A51&gt;"",A51,"")</f>
        <v>Thompson, Les</v>
      </c>
      <c r="P51" s="13">
        <v>60</v>
      </c>
      <c r="Q51" s="4">
        <f>IF(P51&gt;0,P51+N51,"")</f>
        <v>60.8</v>
      </c>
      <c r="R51" s="4">
        <f t="shared" si="6"/>
        <v>-0.8</v>
      </c>
      <c r="S51" s="13">
        <v>57</v>
      </c>
      <c r="T51" s="4">
        <f>IF(S51&gt;0,R51+S51,"")</f>
        <v>56.2</v>
      </c>
      <c r="U51" s="4">
        <f t="shared" si="7"/>
        <v>-0.8</v>
      </c>
      <c r="V51" s="13">
        <v>53</v>
      </c>
      <c r="W51" s="4">
        <f>IF(V51&gt;0,U51+V51,"")</f>
        <v>52.2</v>
      </c>
      <c r="X51" s="4">
        <f t="shared" si="8"/>
        <v>-0.8</v>
      </c>
      <c r="Y51" t="str">
        <f>IF(A51&gt;"",A51,"")</f>
        <v>Thompson, Les</v>
      </c>
      <c r="Z51" s="5">
        <f t="shared" si="9"/>
        <v>-0.8</v>
      </c>
    </row>
    <row r="52" spans="1:26" ht="15" customHeight="1">
      <c r="A52" s="3" t="s">
        <v>50</v>
      </c>
      <c r="B52" s="2" t="s">
        <v>62</v>
      </c>
      <c r="C52" s="13">
        <v>53</v>
      </c>
      <c r="D52" s="13">
        <f>IF(C52&gt;0,C52," ")</f>
        <v>53</v>
      </c>
      <c r="E52" s="4">
        <f t="shared" si="2"/>
        <v>0.8</v>
      </c>
      <c r="F52" s="13">
        <v>50</v>
      </c>
      <c r="G52" s="4">
        <f>IF(F52&gt;0,F52+E52,"")</f>
        <v>50.8</v>
      </c>
      <c r="H52" s="4">
        <f t="shared" si="3"/>
        <v>2.4000000000000004</v>
      </c>
      <c r="I52" s="13">
        <v>54</v>
      </c>
      <c r="J52" s="4">
        <f>IF(I52&gt;0,H52+I52,"")</f>
        <v>56.4</v>
      </c>
      <c r="K52" s="4">
        <f t="shared" si="4"/>
        <v>1.6</v>
      </c>
      <c r="L52" s="13">
        <v>49</v>
      </c>
      <c r="M52" s="4">
        <f>IF(L52&gt;0,K52+L52,"")</f>
        <v>50.6</v>
      </c>
      <c r="N52" s="4">
        <f t="shared" si="5"/>
        <v>2.4000000000000004</v>
      </c>
      <c r="O52" s="3" t="str">
        <f t="shared" ref="O52" si="206">IF(A52&gt;"",A52,"")</f>
        <v>Walker, Keaton</v>
      </c>
      <c r="P52" s="13"/>
      <c r="Q52" s="4" t="str">
        <f>IF(P52&gt;0,P52+N52,"")</f>
        <v/>
      </c>
      <c r="R52" s="4">
        <f t="shared" si="6"/>
        <v>2.4000000000000004</v>
      </c>
      <c r="S52" s="13">
        <v>54</v>
      </c>
      <c r="T52" s="4">
        <f>IF(S52&gt;0,R52+S52,"")</f>
        <v>56.4</v>
      </c>
      <c r="U52" s="4">
        <f t="shared" si="7"/>
        <v>1.6</v>
      </c>
      <c r="V52" s="13"/>
      <c r="W52" s="4" t="str">
        <f>IF(V52&gt;0,U52+V52,"")</f>
        <v/>
      </c>
      <c r="X52" s="4">
        <f t="shared" si="8"/>
        <v>1.6</v>
      </c>
      <c r="Y52" t="str">
        <f>IF(A52&gt;"",A52,"")</f>
        <v>Walker, Keaton</v>
      </c>
      <c r="Z52" s="5">
        <f t="shared" si="9"/>
        <v>1.6</v>
      </c>
    </row>
    <row r="53" spans="1:26" ht="15" customHeight="1">
      <c r="A53" s="3" t="s">
        <v>73</v>
      </c>
      <c r="B53" s="2" t="s">
        <v>62</v>
      </c>
      <c r="C53" s="13">
        <v>85</v>
      </c>
      <c r="D53" s="13">
        <f>IF(C53&gt;0,C53," ")</f>
        <v>85</v>
      </c>
      <c r="E53" s="4">
        <f t="shared" si="2"/>
        <v>-24.8</v>
      </c>
      <c r="F53" s="13">
        <v>79</v>
      </c>
      <c r="G53" s="4">
        <f>IF(F53&gt;0,F53+E53,"")</f>
        <v>54.2</v>
      </c>
      <c r="H53" s="4">
        <f t="shared" si="3"/>
        <v>-22.400000000000002</v>
      </c>
      <c r="I53" s="13"/>
      <c r="J53" s="4" t="str">
        <f>IF(I53&gt;0,H53+I53,"")</f>
        <v/>
      </c>
      <c r="K53" s="4">
        <f t="shared" si="4"/>
        <v>-22.400000000000002</v>
      </c>
      <c r="L53" s="13"/>
      <c r="M53" s="4" t="str">
        <f>IF(L53&gt;0,K53+L53,"")</f>
        <v/>
      </c>
      <c r="N53" s="4">
        <f t="shared" si="5"/>
        <v>-22.400000000000002</v>
      </c>
      <c r="O53" s="3" t="str">
        <f t="shared" ref="O53:O55" si="207">IF(A53&gt;"",A53,"")</f>
        <v>Widmer, Bill</v>
      </c>
      <c r="P53" s="13"/>
      <c r="Q53" s="4" t="str">
        <f>IF(P53&gt;0,P53+N53,"")</f>
        <v/>
      </c>
      <c r="R53" s="4">
        <f t="shared" si="6"/>
        <v>-22.400000000000002</v>
      </c>
      <c r="S53" s="13"/>
      <c r="T53" s="4" t="str">
        <f>IF(S53&gt;0,R53+S53,"")</f>
        <v/>
      </c>
      <c r="U53" s="4">
        <f t="shared" si="7"/>
        <v>-22.400000000000002</v>
      </c>
      <c r="V53" s="13"/>
      <c r="W53" s="4" t="str">
        <f>IF(V53&gt;0,U53+V53,"")</f>
        <v/>
      </c>
      <c r="X53" s="4">
        <f t="shared" si="8"/>
        <v>-22.400000000000002</v>
      </c>
      <c r="Y53" t="str">
        <f>IF(A53&gt;"",A53,"")</f>
        <v>Widmer, Bill</v>
      </c>
      <c r="Z53" s="5">
        <f t="shared" si="9"/>
        <v>-22.400000000000002</v>
      </c>
    </row>
    <row r="54" spans="1:26" ht="15" customHeight="1">
      <c r="A54" s="3" t="s">
        <v>9</v>
      </c>
      <c r="B54" s="2" t="s">
        <v>62</v>
      </c>
      <c r="C54" s="13"/>
      <c r="D54" s="13" t="str">
        <f>IF(C54&gt;0,C54," ")</f>
        <v xml:space="preserve"> </v>
      </c>
      <c r="E54" s="4" t="str">
        <f t="shared" si="2"/>
        <v/>
      </c>
      <c r="F54" s="13">
        <v>48</v>
      </c>
      <c r="G54" s="4" t="e">
        <f>IF(F54&gt;0,F54+E54,"")</f>
        <v>#VALUE!</v>
      </c>
      <c r="H54" s="4">
        <f t="shared" si="3"/>
        <v>4.8000000000000007</v>
      </c>
      <c r="I54" s="13">
        <v>47</v>
      </c>
      <c r="J54" s="4">
        <f>IF(I54&gt;0,H54+I54,"")</f>
        <v>51.8</v>
      </c>
      <c r="K54" s="4">
        <f t="shared" si="4"/>
        <v>5.6000000000000005</v>
      </c>
      <c r="L54" s="13">
        <v>49</v>
      </c>
      <c r="M54" s="4">
        <f>IF(L54&gt;0,K54+L54,"")</f>
        <v>54.6</v>
      </c>
      <c r="N54" s="4">
        <f t="shared" si="5"/>
        <v>4.8000000000000007</v>
      </c>
      <c r="O54" s="3" t="str">
        <f t="shared" si="207"/>
        <v>Winfrey, Jon</v>
      </c>
      <c r="P54" s="13">
        <v>51</v>
      </c>
      <c r="Q54" s="4">
        <f>IF(P54&gt;0,P54+N54,"")</f>
        <v>55.8</v>
      </c>
      <c r="R54" s="4">
        <f t="shared" si="6"/>
        <v>4</v>
      </c>
      <c r="S54" s="13">
        <v>50</v>
      </c>
      <c r="T54" s="4">
        <f>IF(S54&gt;0,R54+S54,"")</f>
        <v>54</v>
      </c>
      <c r="U54" s="4">
        <f t="shared" si="7"/>
        <v>4</v>
      </c>
      <c r="V54" s="13"/>
      <c r="W54" s="4" t="str">
        <f>IF(V54&gt;0,U54+V54,"")</f>
        <v/>
      </c>
      <c r="X54" s="4">
        <f t="shared" si="8"/>
        <v>4</v>
      </c>
      <c r="Y54" t="str">
        <f t="shared" si="26"/>
        <v>Winfrey, Jon</v>
      </c>
      <c r="Z54" s="5">
        <f t="shared" si="9"/>
        <v>4</v>
      </c>
    </row>
    <row r="55" spans="1:26" ht="15" customHeight="1">
      <c r="A55" s="3" t="s">
        <v>72</v>
      </c>
      <c r="B55" s="2" t="s">
        <v>62</v>
      </c>
      <c r="C55" s="13">
        <v>45</v>
      </c>
      <c r="D55" s="24">
        <f t="shared" si="19"/>
        <v>45</v>
      </c>
      <c r="E55" s="4">
        <f t="shared" si="2"/>
        <v>7.2</v>
      </c>
      <c r="F55" s="13">
        <v>46</v>
      </c>
      <c r="G55" s="4">
        <f t="shared" si="20"/>
        <v>53.2</v>
      </c>
      <c r="H55" s="4">
        <f t="shared" si="3"/>
        <v>7.2</v>
      </c>
      <c r="I55" s="13"/>
      <c r="J55" s="4" t="str">
        <f t="shared" si="21"/>
        <v/>
      </c>
      <c r="K55" s="4">
        <f t="shared" si="4"/>
        <v>7.2</v>
      </c>
      <c r="L55" s="13"/>
      <c r="M55" s="4" t="str">
        <f t="shared" si="22"/>
        <v/>
      </c>
      <c r="N55" s="4">
        <f t="shared" si="5"/>
        <v>7.2</v>
      </c>
      <c r="O55" s="3" t="str">
        <f t="shared" si="207"/>
        <v>Winfrey, Josh</v>
      </c>
      <c r="P55" s="13"/>
      <c r="Q55" s="4" t="str">
        <f t="shared" si="23"/>
        <v/>
      </c>
      <c r="R55" s="4">
        <f t="shared" si="6"/>
        <v>7.2</v>
      </c>
      <c r="S55" s="13"/>
      <c r="T55" s="4" t="str">
        <f t="shared" si="24"/>
        <v/>
      </c>
      <c r="U55" s="4">
        <f t="shared" si="7"/>
        <v>7.2</v>
      </c>
      <c r="V55" s="13"/>
      <c r="W55" s="4" t="str">
        <f t="shared" ref="W55" si="208">IF(V55&gt;0,U55+V55,"")</f>
        <v/>
      </c>
      <c r="X55" s="4">
        <f t="shared" si="8"/>
        <v>7.2</v>
      </c>
      <c r="Y55" t="str">
        <f t="shared" si="26"/>
        <v>Winfrey, Josh</v>
      </c>
      <c r="Z55" s="5">
        <f t="shared" si="9"/>
        <v>7.2</v>
      </c>
    </row>
    <row r="56" spans="1:26" ht="15.75" customHeight="1">
      <c r="A56" s="6" t="s">
        <v>14</v>
      </c>
      <c r="B56" s="33" t="s">
        <v>15</v>
      </c>
      <c r="C56" s="33"/>
      <c r="D56" s="34" t="s">
        <v>16</v>
      </c>
      <c r="E56" s="34"/>
      <c r="F56" s="35" t="s">
        <v>17</v>
      </c>
      <c r="G56" s="35"/>
      <c r="H56" s="36" t="s">
        <v>18</v>
      </c>
      <c r="I56" s="36"/>
      <c r="J56" s="32" t="s">
        <v>22</v>
      </c>
      <c r="K56" s="32"/>
      <c r="L56" s="37" t="s">
        <v>21</v>
      </c>
      <c r="M56" s="37"/>
      <c r="O56" s="6" t="s">
        <v>14</v>
      </c>
      <c r="P56" s="33" t="s">
        <v>15</v>
      </c>
      <c r="Q56" s="33"/>
      <c r="R56" s="34" t="s">
        <v>16</v>
      </c>
      <c r="S56" s="34"/>
      <c r="T56" s="35" t="s">
        <v>17</v>
      </c>
      <c r="U56" s="35"/>
      <c r="V56" s="36" t="s">
        <v>18</v>
      </c>
      <c r="W56" s="36"/>
      <c r="X56" s="18"/>
    </row>
  </sheetData>
  <mergeCells count="10">
    <mergeCell ref="L56:M56"/>
    <mergeCell ref="P56:Q56"/>
    <mergeCell ref="R56:S56"/>
    <mergeCell ref="T56:U56"/>
    <mergeCell ref="V56:W56"/>
    <mergeCell ref="J56:K56"/>
    <mergeCell ref="B56:C56"/>
    <mergeCell ref="D56:E56"/>
    <mergeCell ref="F56:G56"/>
    <mergeCell ref="H56:I56"/>
  </mergeCells>
  <pageMargins left="0.25" right="0" top="0.5" bottom="0" header="0.3" footer="0.3"/>
  <pageSetup orientation="portrait" verticalDpi="0" r:id="rId1"/>
  <headerFooter>
    <oddHeader>&amp;C&amp;"Stencil,Regular"&amp;12 &amp;KFF00002014 LDGA LEAGUE NIGHT UPDATES  -  Session 2 @ Lawrenceburg City Park - weeks 1 - 7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showRuler="0" view="pageLayout" zoomScale="60" zoomScaleNormal="100" zoomScalePageLayoutView="60" workbookViewId="0">
      <selection sqref="A1:A46"/>
    </sheetView>
  </sheetViews>
  <sheetFormatPr defaultColWidth="8.6640625" defaultRowHeight="14.4"/>
  <cols>
    <col min="1" max="1" width="20" bestFit="1" customWidth="1"/>
    <col min="2" max="2" width="5" style="5" customWidth="1"/>
  </cols>
  <sheetData>
    <row r="1" spans="1:2" s="12" customFormat="1" ht="21.6" customHeight="1">
      <c r="A1" s="17" t="s">
        <v>8</v>
      </c>
      <c r="B1" s="5">
        <v>6</v>
      </c>
    </row>
    <row r="2" spans="1:2" ht="15" customHeight="1">
      <c r="A2" s="17" t="s">
        <v>60</v>
      </c>
      <c r="B2" s="5">
        <v>6</v>
      </c>
    </row>
    <row r="3" spans="1:2" ht="15" customHeight="1">
      <c r="A3" s="17" t="s">
        <v>6</v>
      </c>
      <c r="B3" s="5">
        <v>5</v>
      </c>
    </row>
    <row r="4" spans="1:2" ht="15" customHeight="1">
      <c r="A4" s="17" t="s">
        <v>10</v>
      </c>
      <c r="B4" s="5">
        <v>4</v>
      </c>
    </row>
    <row r="5" spans="1:2" ht="15" customHeight="1">
      <c r="A5" s="17" t="s">
        <v>47</v>
      </c>
      <c r="B5" s="5">
        <v>4</v>
      </c>
    </row>
    <row r="6" spans="1:2" ht="15" customHeight="1">
      <c r="A6" s="17" t="s">
        <v>4</v>
      </c>
      <c r="B6" s="5">
        <v>2</v>
      </c>
    </row>
    <row r="7" spans="1:2" ht="15" customHeight="1">
      <c r="A7" s="17" t="s">
        <v>13</v>
      </c>
      <c r="B7" s="5">
        <v>2</v>
      </c>
    </row>
    <row r="8" spans="1:2" ht="15" customHeight="1">
      <c r="A8" s="17" t="s">
        <v>3</v>
      </c>
      <c r="B8" s="5">
        <v>2</v>
      </c>
    </row>
    <row r="9" spans="1:2" ht="15" customHeight="1">
      <c r="A9" s="17" t="s">
        <v>23</v>
      </c>
      <c r="B9" s="5">
        <v>1</v>
      </c>
    </row>
    <row r="10" spans="1:2" ht="15" customHeight="1">
      <c r="A10" s="17" t="s">
        <v>7</v>
      </c>
      <c r="B10" s="5">
        <v>1</v>
      </c>
    </row>
    <row r="11" spans="1:2" ht="15" customHeight="1">
      <c r="A11" s="17" t="s">
        <v>9</v>
      </c>
      <c r="B11" s="5">
        <v>1</v>
      </c>
    </row>
    <row r="12" spans="1:2" ht="15" customHeight="1">
      <c r="A12" s="17" t="s">
        <v>38</v>
      </c>
      <c r="B12" s="5">
        <v>-1</v>
      </c>
    </row>
    <row r="13" spans="1:2" ht="15" customHeight="1">
      <c r="A13" s="17" t="s">
        <v>36</v>
      </c>
      <c r="B13" s="5">
        <v>-1</v>
      </c>
    </row>
    <row r="14" spans="1:2" ht="15" customHeight="1">
      <c r="A14" s="17" t="s">
        <v>5</v>
      </c>
      <c r="B14" s="5">
        <v>-1</v>
      </c>
    </row>
    <row r="15" spans="1:2" ht="15" customHeight="1">
      <c r="A15" s="17" t="s">
        <v>50</v>
      </c>
      <c r="B15" s="5">
        <v>-1</v>
      </c>
    </row>
    <row r="16" spans="1:2" ht="15" customHeight="1">
      <c r="A16" s="17" t="s">
        <v>45</v>
      </c>
      <c r="B16" s="5">
        <v>-2</v>
      </c>
    </row>
    <row r="17" spans="1:2" ht="15" customHeight="1">
      <c r="A17" s="17" t="s">
        <v>49</v>
      </c>
      <c r="B17" s="5">
        <v>-2</v>
      </c>
    </row>
    <row r="18" spans="1:2" ht="15" customHeight="1">
      <c r="A18" s="17" t="s">
        <v>11</v>
      </c>
      <c r="B18" s="5">
        <v>-2</v>
      </c>
    </row>
    <row r="19" spans="1:2" ht="15" customHeight="1">
      <c r="A19" s="17" t="s">
        <v>58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61</v>
      </c>
      <c r="B21" s="5">
        <v>-3</v>
      </c>
    </row>
    <row r="22" spans="1:2" ht="15" customHeight="1">
      <c r="A22" s="17" t="s">
        <v>57</v>
      </c>
      <c r="B22" s="5">
        <v>-3</v>
      </c>
    </row>
    <row r="23" spans="1:2" ht="15" customHeight="1">
      <c r="A23" s="17" t="s">
        <v>34</v>
      </c>
      <c r="B23" s="5">
        <v>-4</v>
      </c>
    </row>
    <row r="24" spans="1:2" ht="15" customHeight="1">
      <c r="A24" s="17" t="s">
        <v>59</v>
      </c>
      <c r="B24" s="5">
        <v>-4</v>
      </c>
    </row>
    <row r="25" spans="1:2" ht="15" customHeight="1">
      <c r="A25" s="17" t="s">
        <v>19</v>
      </c>
      <c r="B25" s="5">
        <v>-5</v>
      </c>
    </row>
    <row r="26" spans="1:2" ht="15" customHeight="1">
      <c r="A26" s="17" t="s">
        <v>44</v>
      </c>
      <c r="B26" s="5">
        <v>-5</v>
      </c>
    </row>
    <row r="27" spans="1:2" ht="15" customHeight="1">
      <c r="A27" s="17" t="s">
        <v>24</v>
      </c>
      <c r="B27" s="5">
        <v>-5</v>
      </c>
    </row>
    <row r="28" spans="1:2" ht="15" customHeight="1">
      <c r="A28" s="17" t="s">
        <v>35</v>
      </c>
      <c r="B28" s="5">
        <v>-6</v>
      </c>
    </row>
    <row r="29" spans="1:2" ht="15" customHeight="1">
      <c r="A29" s="17" t="s">
        <v>48</v>
      </c>
      <c r="B29" s="5">
        <v>-6</v>
      </c>
    </row>
    <row r="30" spans="1:2" ht="15" customHeight="1">
      <c r="A30" s="17" t="s">
        <v>12</v>
      </c>
      <c r="B30" s="5">
        <v>-6</v>
      </c>
    </row>
    <row r="31" spans="1:2" ht="15" customHeight="1">
      <c r="A31" s="17" t="s">
        <v>53</v>
      </c>
      <c r="B31" s="5">
        <v>-6</v>
      </c>
    </row>
    <row r="32" spans="1:2" ht="15" customHeight="1">
      <c r="A32" s="17" t="s">
        <v>25</v>
      </c>
      <c r="B32" s="5">
        <v>-7</v>
      </c>
    </row>
    <row r="33" spans="1:2" ht="15" customHeight="1">
      <c r="A33" s="17" t="s">
        <v>40</v>
      </c>
      <c r="B33" s="5">
        <v>-8</v>
      </c>
    </row>
    <row r="34" spans="1:2" ht="15" customHeight="1">
      <c r="A34" s="17" t="s">
        <v>37</v>
      </c>
      <c r="B34" s="5">
        <v>-9</v>
      </c>
    </row>
    <row r="35" spans="1:2" ht="15" customHeight="1">
      <c r="A35" s="17" t="s">
        <v>46</v>
      </c>
      <c r="B35" s="5">
        <v>-10</v>
      </c>
    </row>
    <row r="36" spans="1:2" ht="15" customHeight="1">
      <c r="A36" s="17" t="s">
        <v>56</v>
      </c>
      <c r="B36" s="5">
        <v>-10</v>
      </c>
    </row>
    <row r="37" spans="1:2" ht="15" customHeight="1">
      <c r="A37" s="17" t="s">
        <v>52</v>
      </c>
      <c r="B37" s="5">
        <v>-11</v>
      </c>
    </row>
    <row r="38" spans="1:2" ht="15" customHeight="1">
      <c r="A38" s="17" t="s">
        <v>33</v>
      </c>
      <c r="B38" s="5">
        <v>-11</v>
      </c>
    </row>
    <row r="39" spans="1:2" ht="15" customHeight="1">
      <c r="A39" s="17" t="s">
        <v>54</v>
      </c>
      <c r="B39" s="5">
        <v>-13</v>
      </c>
    </row>
    <row r="40" spans="1:2" ht="15" customHeight="1">
      <c r="A40" s="17" t="s">
        <v>41</v>
      </c>
      <c r="B40" s="5">
        <v>-13</v>
      </c>
    </row>
    <row r="41" spans="1:2" ht="15" customHeight="1">
      <c r="A41" s="17" t="s">
        <v>51</v>
      </c>
      <c r="B41" s="5">
        <v>-14</v>
      </c>
    </row>
    <row r="42" spans="1:2" ht="15" customHeight="1">
      <c r="A42" s="17" t="s">
        <v>43</v>
      </c>
      <c r="B42" s="5">
        <v>-14</v>
      </c>
    </row>
    <row r="43" spans="1:2" ht="15" customHeight="1">
      <c r="A43" s="17" t="s">
        <v>32</v>
      </c>
      <c r="B43" s="5">
        <v>-14</v>
      </c>
    </row>
    <row r="44" spans="1:2" ht="15" customHeight="1">
      <c r="A44" s="17" t="s">
        <v>39</v>
      </c>
      <c r="B44" s="5">
        <v>-19</v>
      </c>
    </row>
    <row r="45" spans="1:2" ht="15" customHeight="1">
      <c r="A45" s="17" t="s">
        <v>42</v>
      </c>
      <c r="B45" s="5">
        <v>-20</v>
      </c>
    </row>
    <row r="46" spans="1:2" ht="15" customHeight="1">
      <c r="A46" s="17" t="s">
        <v>55</v>
      </c>
      <c r="B46" s="5">
        <v>-22</v>
      </c>
    </row>
    <row r="47" spans="1:2" ht="15" customHeight="1">
      <c r="A47" s="12"/>
      <c r="B47" s="16"/>
    </row>
    <row r="48" spans="1:2" ht="15.75" customHeight="1"/>
  </sheetData>
  <sortState ref="A1:B47">
    <sortCondition descending="1" ref="B1"/>
  </sortState>
  <pageMargins left="0.25" right="0" top="0.5" bottom="0" header="0.3" footer="0.3"/>
  <pageSetup orientation="portrait" verticalDpi="0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B1" sqref="AB1:AB1048576"/>
    </sheetView>
  </sheetViews>
  <sheetFormatPr defaultRowHeight="14.4"/>
  <cols>
    <col min="29" max="29" width="5.2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as-of-now</vt:lpstr>
      <vt:lpstr>sorted handicaps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2014-08-05T03:10:42Z</cp:lastPrinted>
  <dcterms:created xsi:type="dcterms:W3CDTF">2009-07-07T03:48:50Z</dcterms:created>
  <dcterms:modified xsi:type="dcterms:W3CDTF">2014-08-12T03:11:35Z</dcterms:modified>
</cp:coreProperties>
</file>