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<sst xmlns="http://schemas.openxmlformats.org/spreadsheetml/2006/main" count="103" uniqueCount="59">
  <si>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New Handicap</t>
  </si>
  <si>
    <t>Adjusted</t>
  </si>
  <si>
    <t>Richardson, Rex</t>
  </si>
  <si>
    <t>Winfrey, Josh</t>
  </si>
  <si>
    <t>Bottom, Tracy</t>
  </si>
  <si>
    <t>Spaulding, Ricky</t>
  </si>
  <si>
    <t>Spaulding, Jordan</t>
  </si>
  <si>
    <t>Harris, Kevin</t>
  </si>
  <si>
    <t>Winfrey, Jon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</si>
  <si>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</si>
  <si>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</si>
  <si>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</si>
  <si>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</si>
  <si>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</si>
  <si>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</si>
  <si>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</si>
  <si>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</si>
  <si>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LDGA member</t>
  </si>
  <si>
    <t>C T B</t>
  </si>
  <si>
    <t>5th place</t>
  </si>
  <si>
    <t>Austin, Andy</t>
  </si>
  <si>
    <t>Final Handicap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</si>
  <si>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</si>
  <si>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</si>
  <si>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</si>
  <si>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</si>
  <si>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</si>
  <si>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</si>
  <si>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</si>
  <si>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Martin, Michael</t>
  </si>
  <si>
    <t>Tinnell, TJ</t>
  </si>
  <si>
    <t>Tinnell, Tyler</t>
  </si>
  <si>
    <t>Raw Week 7</t>
  </si>
  <si>
    <t>Raisor, Darryl</t>
  </si>
  <si>
    <t>Burch, Fred</t>
  </si>
  <si>
    <t>Gore, Russ</t>
  </si>
  <si>
    <t>Giles, Aaron</t>
  </si>
  <si>
    <t>Jones, Jacob</t>
  </si>
  <si>
    <t>Koufeldt, Fred</t>
  </si>
  <si>
    <t>Miller, Chris</t>
  </si>
  <si>
    <t>yes</t>
  </si>
  <si>
    <t>Brumback, Josh</t>
  </si>
  <si>
    <t>Beasley, Cannon</t>
  </si>
  <si>
    <t>Tinnell, David</t>
  </si>
  <si>
    <t>Stratton, MaryEllen</t>
  </si>
  <si>
    <t>Dilhoff, Rob</t>
  </si>
  <si>
    <t>Bibble, Joel</t>
  </si>
  <si>
    <t>Pinkston, Matthew</t>
  </si>
  <si>
    <t>Masters, Daniel</t>
  </si>
  <si>
    <t>Rollins, Darryl</t>
  </si>
  <si>
    <t>Ohlman, Michael</t>
  </si>
  <si>
    <t>Monhollen, Jason</t>
  </si>
  <si>
    <t>Haynes, Stephen</t>
  </si>
  <si>
    <t>Williams. Brad</t>
  </si>
  <si>
    <t>Hall, Kevin</t>
  </si>
  <si>
    <t>Kirkpatrick, Ed</t>
  </si>
  <si>
    <t>Kirkpatrick, Ricky</t>
  </si>
  <si>
    <t>Harris, Cody</t>
  </si>
  <si>
    <t>Harris, Kyle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</si>
</sst>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37" fillId="17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37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Layout" showRuler="0" zoomScale="80" zoomScalePageLayoutView="80" workbookViewId="0" topLeftCell="A1">
      <selection activeCell="P35" sqref="P35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4" customWidth="1"/>
    <col min="6" max="6" width="6.28125" style="1" customWidth="1"/>
    <col min="7" max="7" width="6.28125" style="4" customWidth="1"/>
    <col min="8" max="8" width="6.57421875" style="1" customWidth="1"/>
    <col min="9" max="9" width="6.28125" style="1" customWidth="1"/>
    <col min="10" max="10" width="6.28125" style="4" bestFit="1" customWidth="1"/>
    <col min="11" max="11" width="6.57421875" style="4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4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7" width="6.28125" style="0" customWidth="1"/>
    <col min="28" max="28" width="20.00390625" style="0" bestFit="1" customWidth="1"/>
    <col min="29" max="29" width="5.28125" style="4" customWidth="1"/>
  </cols>
  <sheetData>
    <row r="1" spans="1:29" s="11" customFormat="1" ht="21" customHeight="1">
      <c r="A1" s="6"/>
      <c r="B1" s="13" t="s">
        <v>17</v>
      </c>
      <c r="C1" s="7" t="s">
        <v>22</v>
      </c>
      <c r="D1" s="8" t="s">
        <v>1</v>
      </c>
      <c r="E1" s="9" t="s">
        <v>0</v>
      </c>
      <c r="F1" s="7" t="s">
        <v>23</v>
      </c>
      <c r="G1" s="10" t="s">
        <v>1</v>
      </c>
      <c r="H1" s="7" t="s">
        <v>0</v>
      </c>
      <c r="I1" s="7" t="s">
        <v>24</v>
      </c>
      <c r="J1" s="10" t="s">
        <v>1</v>
      </c>
      <c r="K1" s="9" t="s">
        <v>0</v>
      </c>
      <c r="L1" s="7" t="s">
        <v>25</v>
      </c>
      <c r="M1" s="8" t="s">
        <v>1</v>
      </c>
      <c r="N1" s="7" t="s">
        <v>0</v>
      </c>
      <c r="O1" s="6"/>
      <c r="P1" s="7" t="s">
        <v>26</v>
      </c>
      <c r="Q1" s="10" t="s">
        <v>1</v>
      </c>
      <c r="R1" s="7" t="s">
        <v>0</v>
      </c>
      <c r="S1" s="7" t="s">
        <v>27</v>
      </c>
      <c r="T1" s="8" t="s">
        <v>1</v>
      </c>
      <c r="U1" s="7" t="s">
        <v>0</v>
      </c>
      <c r="V1" s="7" t="s">
        <v>32</v>
      </c>
      <c r="W1" s="8" t="s">
        <v>1</v>
      </c>
      <c r="X1" s="7" t="s">
        <v>21</v>
      </c>
      <c r="AC1" s="15"/>
    </row>
    <row r="2" spans="1:29" ht="15" customHeight="1">
      <c r="A2" s="16" t="s">
        <v>20</v>
      </c>
      <c r="B2" s="12" t="s">
        <v>40</v>
      </c>
      <c r="C2" s="12">
        <v>45</v>
      </c>
      <c r="D2" s="12">
        <f aca="true" t="shared" si="0" ref="D2:D41">IF(C2&gt;0,C2," ")</f>
        <v>45</v>
      </c>
      <c r="E2" s="3">
        <f>IF(C2&gt;0,(ROUND(54-AVERAGE(C2),0)*0.8),"")</f>
        <v>7.2</v>
      </c>
      <c r="F2" s="12">
        <v>47</v>
      </c>
      <c r="G2" s="3">
        <f aca="true" t="shared" si="1" ref="G2:G18">IF(F2&gt;0,F2+E2,"")</f>
        <v>54.2</v>
      </c>
      <c r="H2" s="3">
        <f>IF(C2+F2&gt;0,(ROUND(54-AVERAGE(C2,F2),0)*0.8),"")</f>
        <v>6.4</v>
      </c>
      <c r="I2" s="12">
        <v>45</v>
      </c>
      <c r="J2" s="24">
        <f aca="true" t="shared" si="2" ref="J2:J18">IF(I2&gt;0,H2+I2,"")</f>
        <v>51.4</v>
      </c>
      <c r="K2" s="3">
        <f>IF(C2+F2+I2&gt;0,(ROUND(54-AVERAGE(C2,F2,I2),0)*0.8),"")</f>
        <v>6.4</v>
      </c>
      <c r="L2" s="12">
        <v>47</v>
      </c>
      <c r="M2" s="27">
        <f aca="true" t="shared" si="3" ref="M2:M18">IF(L2&gt;0,K2+L2,"")</f>
        <v>53.4</v>
      </c>
      <c r="N2" s="3">
        <f>IF(C2+F2+I2+L2&gt;0,(ROUND(54-AVERAGE(C2,F2,I2,L2),0)*0.8),"")</f>
        <v>6.4</v>
      </c>
      <c r="O2" s="16" t="str">
        <f aca="true" t="shared" si="4" ref="O2:O46">IF(A2&gt;"",A2,"")</f>
        <v>Austin, Andy</v>
      </c>
      <c r="P2" s="12">
        <v>52</v>
      </c>
      <c r="Q2" s="3">
        <f aca="true" t="shared" si="5" ref="Q2:Q18">IF(P2&gt;0,P2+N2,"")</f>
        <v>58.4</v>
      </c>
      <c r="R2" s="3">
        <f>IF(C2+F2+I2+L2+P2&gt;0,(ROUND(54-AVERAGE(C2,F2,I2,L2,P2),0)*0.8),"")</f>
        <v>5.6000000000000005</v>
      </c>
      <c r="S2" s="12">
        <v>52</v>
      </c>
      <c r="T2" s="3">
        <f aca="true" t="shared" si="6" ref="T2:T18">IF(S2&gt;0,R2+S2,"")</f>
        <v>57.6</v>
      </c>
      <c r="U2" s="3">
        <f>IF(C2+F2+I2+L2+P2+S2&gt;0,(ROUND(54-AVERAGE(C2,F2,I2,L2,P2,S2),0)*0.8),"")</f>
        <v>4.800000000000001</v>
      </c>
      <c r="V2" s="12"/>
      <c r="W2" s="3">
        <f aca="true" t="shared" si="7" ref="W2:W13">IF(V2&gt;0,U2+V2,"")</f>
      </c>
      <c r="X2" s="3">
        <f>IF(C2+F2+I2+L2+P2+S2+V2&gt;0,(ROUND(54-AVERAGE(C2,F2,I2,L2,P2,S2,V2),0)*0.8),"")</f>
        <v>4.800000000000001</v>
      </c>
      <c r="AB2" s="2" t="str">
        <f>A2</f>
        <v>Austin, Andy</v>
      </c>
      <c r="AC2" s="17">
        <f>X2</f>
        <v>4.800000000000001</v>
      </c>
    </row>
    <row r="3" spans="1:29" ht="15" customHeight="1">
      <c r="A3" s="16" t="s">
        <v>42</v>
      </c>
      <c r="B3" s="12" t="s">
        <v>40</v>
      </c>
      <c r="C3" s="12"/>
      <c r="D3" s="12" t="str">
        <f>IF(C3&gt;0,C3," ")</f>
        <v> </v>
      </c>
      <c r="E3" s="3">
        <f>IF(C3&gt;0,(ROUND(54-AVERAGE(C3),0)*0.8),"")</f>
      </c>
      <c r="F3" s="12">
        <v>54</v>
      </c>
      <c r="G3" s="3" t="e">
        <f>IF(F3&gt;0,F3+E3,"")</f>
        <v>#VALUE!</v>
      </c>
      <c r="H3" s="3">
        <f>IF(C3+F3&gt;0,(ROUND(54-AVERAGE(C3,F3),0)*0.8),"")</f>
        <v>0</v>
      </c>
      <c r="I3" s="12">
        <v>52</v>
      </c>
      <c r="J3" s="14">
        <f>IF(I3&gt;0,H3+I3,"")</f>
        <v>52</v>
      </c>
      <c r="K3" s="3">
        <f>IF(C3+F3+I3&gt;0,(ROUND(54-AVERAGE(C3,F3,I3),0)*0.8),"")</f>
        <v>0.8</v>
      </c>
      <c r="L3" s="12"/>
      <c r="M3" s="3">
        <f>IF(L3&gt;0,K3+L3,"")</f>
      </c>
      <c r="N3" s="3">
        <f>IF(C3+F3+I3+L3&gt;0,(ROUND(54-AVERAGE(C3,F3,I3,L3),0)*0.8),"")</f>
        <v>0.8</v>
      </c>
      <c r="O3" s="16" t="str">
        <f>IF(A3&gt;"",A3,"")</f>
        <v>Beasley, Cannon</v>
      </c>
      <c r="P3" s="12"/>
      <c r="Q3" s="3">
        <f>IF(P3&gt;0,P3+N3,"")</f>
      </c>
      <c r="R3" s="3">
        <f>IF(C3+F3+I3+L3+P3&gt;0,(ROUND(54-AVERAGE(C3,F3,I3,L3,P3),0)*0.8),"")</f>
        <v>0.8</v>
      </c>
      <c r="S3" s="12"/>
      <c r="T3" s="3">
        <f>IF(S3&gt;0,R3+S3,"")</f>
      </c>
      <c r="U3" s="3">
        <f>IF(C3+F3+I3+L3+P3+S3&gt;0,(ROUND(54-AVERAGE(C3,F3,I3,L3,P3,S3),0)*0.8),"")</f>
        <v>0.8</v>
      </c>
      <c r="V3" s="12"/>
      <c r="W3" s="3">
        <f>IF(V3&gt;0,U3+V3,"")</f>
      </c>
      <c r="X3" s="3">
        <f>IF(C3+F3+I3+L3+P3+S3+V3&gt;0,(ROUND(54-AVERAGE(C3,F3,I3,L3,P3,S3,V3),0)*0.8),"")</f>
        <v>0.8</v>
      </c>
      <c r="AB3" s="2" t="str">
        <f>A3</f>
        <v>Beasley, Cannon</v>
      </c>
      <c r="AC3" s="17">
        <f>X3</f>
        <v>0.8</v>
      </c>
    </row>
    <row r="4" spans="1:29" ht="15" customHeight="1">
      <c r="A4" s="16" t="s">
        <v>46</v>
      </c>
      <c r="B4" s="12" t="s">
        <v>40</v>
      </c>
      <c r="C4" s="12"/>
      <c r="D4" s="12" t="str">
        <f>IF(C4&gt;0,C4," ")</f>
        <v> </v>
      </c>
      <c r="E4" s="3">
        <f>IF(C4&gt;0,(ROUND(54-AVERAGE(C4),0)*0.8),"")</f>
      </c>
      <c r="F4" s="12">
        <v>44</v>
      </c>
      <c r="G4" s="3" t="e">
        <f>IF(F4&gt;0,F4+E4,"")</f>
        <v>#VALUE!</v>
      </c>
      <c r="H4" s="3">
        <f>IF(C4+F4&gt;0,(ROUND(54-AVERAGE(C4,F4),0)*0.8),"")</f>
        <v>8</v>
      </c>
      <c r="I4" s="12"/>
      <c r="J4" s="3">
        <f>IF(I4&gt;0,H4+I4,"")</f>
      </c>
      <c r="K4" s="3">
        <f>IF(C4+F4+I4&gt;0,(ROUND(54-AVERAGE(C4,F4,I4),0)*0.8),"")</f>
        <v>8</v>
      </c>
      <c r="L4" s="12"/>
      <c r="M4" s="3">
        <f>IF(L4&gt;0,K4+L4,"")</f>
      </c>
      <c r="N4" s="3">
        <f>IF(C4+F4+I4+L4&gt;0,(ROUND(54-AVERAGE(C4,F4,I4,L4),0)*0.8),"")</f>
        <v>8</v>
      </c>
      <c r="O4" s="16" t="str">
        <f>IF(A4&gt;"",A4,"")</f>
        <v>Bibble, Joel</v>
      </c>
      <c r="P4" s="12">
        <v>46</v>
      </c>
      <c r="Q4" s="3">
        <f>IF(P4&gt;0,P4+N4,"")</f>
        <v>54</v>
      </c>
      <c r="R4" s="3">
        <f>IF(C4+F4+I4+L4+P4&gt;0,(ROUND(54-AVERAGE(C4,F4,I4,L4,P4),0)*0.8),"")</f>
        <v>7.2</v>
      </c>
      <c r="S4" s="12">
        <v>47</v>
      </c>
      <c r="T4" s="26">
        <f>IF(S4&gt;0,R4+S4,"")</f>
        <v>54.2</v>
      </c>
      <c r="U4" s="3">
        <f>IF(C4+F4+I4+L4+P4+S4&gt;0,(ROUND(54-AVERAGE(C4,F4,I4,L4,P4,S4),0)*0.8),"")</f>
        <v>6.4</v>
      </c>
      <c r="V4" s="12"/>
      <c r="W4" s="3">
        <f>IF(V4&gt;0,U4+V4,"")</f>
      </c>
      <c r="X4" s="3">
        <f>IF(C4+F4+I4+L4+P4+S4+V4&gt;0,(ROUND(54-AVERAGE(C4,F4,I4,L4,P4,S4,V4),0)*0.8),"")</f>
        <v>6.4</v>
      </c>
      <c r="AB4" s="2" t="str">
        <f>A4</f>
        <v>Bibble, Joel</v>
      </c>
      <c r="AC4" s="17">
        <f>X4</f>
        <v>6.4</v>
      </c>
    </row>
    <row r="5" spans="1:29" ht="15" customHeight="1">
      <c r="A5" s="16" t="s">
        <v>4</v>
      </c>
      <c r="B5" s="12" t="s">
        <v>40</v>
      </c>
      <c r="C5" s="12">
        <v>43</v>
      </c>
      <c r="D5" s="19">
        <f t="shared" si="0"/>
        <v>43</v>
      </c>
      <c r="E5" s="3">
        <f aca="true" t="shared" si="8" ref="E5:E46">IF(C5&gt;0,(ROUND(54-AVERAGE(C5),0)*0.8),"")</f>
        <v>8.8</v>
      </c>
      <c r="F5" s="12">
        <v>46</v>
      </c>
      <c r="G5" s="3">
        <f t="shared" si="1"/>
        <v>54.8</v>
      </c>
      <c r="H5" s="3">
        <f aca="true" t="shared" si="9" ref="H5:H46">IF(C5+F5&gt;0,(ROUND(54-AVERAGE(C5,F5),0)*0.8),"")</f>
        <v>8</v>
      </c>
      <c r="I5" s="12">
        <v>44</v>
      </c>
      <c r="J5" s="3">
        <f t="shared" si="2"/>
        <v>52</v>
      </c>
      <c r="K5" s="3">
        <f aca="true" t="shared" si="10" ref="K5:K46">IF(C5+F5+I5&gt;0,(ROUND(54-AVERAGE(C5,F5,I5),0)*0.8),"")</f>
        <v>8</v>
      </c>
      <c r="L5" s="12">
        <v>45</v>
      </c>
      <c r="M5" s="3">
        <f t="shared" si="3"/>
        <v>53</v>
      </c>
      <c r="N5" s="3">
        <f aca="true" t="shared" si="11" ref="N5:N46">IF(C5+F5+I5+L5&gt;0,(ROUND(54-AVERAGE(C5,F5,I5,L5),0)*0.8),"")</f>
        <v>8</v>
      </c>
      <c r="O5" s="16" t="str">
        <f t="shared" si="4"/>
        <v>Bottom, Tracy</v>
      </c>
      <c r="P5" s="12">
        <v>42</v>
      </c>
      <c r="Q5" s="3">
        <f t="shared" si="5"/>
        <v>50</v>
      </c>
      <c r="R5" s="3">
        <f aca="true" t="shared" si="12" ref="R5:R46">IF(C5+F5+I5+L5+P5&gt;0,(ROUND(54-AVERAGE(C5,F5,I5,L5,P5),0)*0.8),"")</f>
        <v>8</v>
      </c>
      <c r="S5" s="12">
        <v>45</v>
      </c>
      <c r="T5" s="25">
        <f t="shared" si="6"/>
        <v>53</v>
      </c>
      <c r="U5" s="3">
        <f aca="true" t="shared" si="13" ref="U5:U46">IF(C5+F5+I5+L5+P5+S5&gt;0,(ROUND(54-AVERAGE(C5,F5,I5,L5,P5,S5),0)*0.8),"")</f>
        <v>8</v>
      </c>
      <c r="V5" s="12"/>
      <c r="W5" s="3">
        <f t="shared" si="7"/>
      </c>
      <c r="X5" s="3">
        <f aca="true" t="shared" si="14" ref="X5:X46">IF(C5+F5+I5+L5+P5+S5+V5&gt;0,(ROUND(54-AVERAGE(C5,F5,I5,L5,P5,S5,V5),0)*0.8),"")</f>
        <v>8</v>
      </c>
      <c r="AB5" s="2" t="str">
        <f>A5</f>
        <v>Bottom, Tracy</v>
      </c>
      <c r="AC5" s="17">
        <f aca="true" t="shared" si="15" ref="AC5:AC46">X5</f>
        <v>8</v>
      </c>
    </row>
    <row r="6" spans="1:29" ht="15" customHeight="1">
      <c r="A6" s="16" t="s">
        <v>41</v>
      </c>
      <c r="B6" s="12" t="s">
        <v>40</v>
      </c>
      <c r="C6" s="12"/>
      <c r="D6" s="12" t="str">
        <f>IF(C6&gt;0,C6," ")</f>
        <v> </v>
      </c>
      <c r="E6" s="3">
        <f>IF(C6&gt;0,(ROUND(54-AVERAGE(C6),0)*0.8),"")</f>
      </c>
      <c r="F6" s="12">
        <v>48</v>
      </c>
      <c r="G6" s="3" t="e">
        <f>IF(F6&gt;0,F6+E6,"")</f>
        <v>#VALUE!</v>
      </c>
      <c r="H6" s="3">
        <f>IF(C6+F6&gt;0,(ROUND(54-AVERAGE(C6,F6),0)*0.8),"")</f>
        <v>4.800000000000001</v>
      </c>
      <c r="I6" s="12"/>
      <c r="J6" s="14">
        <f>IF(I6&gt;0,H6+I6,"")</f>
      </c>
      <c r="K6" s="3">
        <f>IF(C6+F6+I6&gt;0,(ROUND(54-AVERAGE(C6,F6,I6),0)*0.8),"")</f>
        <v>4.800000000000001</v>
      </c>
      <c r="L6" s="12"/>
      <c r="M6" s="3">
        <f>IF(L6&gt;0,K6+L6,"")</f>
      </c>
      <c r="N6" s="3">
        <f>IF(C6+F6+I6+L6&gt;0,(ROUND(54-AVERAGE(C6,F6,I6,L6),0)*0.8),"")</f>
        <v>4.800000000000001</v>
      </c>
      <c r="O6" s="16" t="str">
        <f>IF(A6&gt;"",A6,"")</f>
        <v>Brumback, Josh</v>
      </c>
      <c r="P6" s="12"/>
      <c r="Q6" s="3">
        <f>IF(P6&gt;0,P6+N6,"")</f>
      </c>
      <c r="R6" s="3">
        <f>IF(C6+F6+I6+L6+P6&gt;0,(ROUND(54-AVERAGE(C6,F6,I6,L6,P6),0)*0.8),"")</f>
        <v>4.800000000000001</v>
      </c>
      <c r="S6" s="12"/>
      <c r="T6" s="3">
        <f>IF(S6&gt;0,R6+S6,"")</f>
      </c>
      <c r="U6" s="3">
        <f>IF(C6+F6+I6+L6+P6+S6&gt;0,(ROUND(54-AVERAGE(C6,F6,I6,L6,P6,S6),0)*0.8),"")</f>
        <v>4.800000000000001</v>
      </c>
      <c r="V6" s="12"/>
      <c r="W6" s="3">
        <f>IF(V6&gt;0,U6+V6,"")</f>
      </c>
      <c r="X6" s="3">
        <f>IF(C6+F6+I6+L6+P6+S6+V6&gt;0,(ROUND(54-AVERAGE(C6,F6,I6,L6,P6,S6,V6),0)*0.8),"")</f>
        <v>4.800000000000001</v>
      </c>
      <c r="AB6" s="2" t="str">
        <f>A6</f>
        <v>Brumback, Josh</v>
      </c>
      <c r="AC6" s="17">
        <f>X6</f>
        <v>4.800000000000001</v>
      </c>
    </row>
    <row r="7" spans="1:29" ht="15" customHeight="1">
      <c r="A7" s="16" t="s">
        <v>34</v>
      </c>
      <c r="B7" s="12" t="s">
        <v>40</v>
      </c>
      <c r="C7" s="12">
        <v>55</v>
      </c>
      <c r="D7" s="12">
        <f t="shared" si="0"/>
        <v>55</v>
      </c>
      <c r="E7" s="3">
        <f t="shared" si="8"/>
        <v>-0.8</v>
      </c>
      <c r="F7" s="12"/>
      <c r="G7" s="3">
        <f t="shared" si="1"/>
      </c>
      <c r="H7" s="3">
        <f t="shared" si="9"/>
        <v>-0.8</v>
      </c>
      <c r="I7" s="12"/>
      <c r="J7" s="3">
        <f t="shared" si="2"/>
      </c>
      <c r="K7" s="3">
        <f t="shared" si="10"/>
        <v>-0.8</v>
      </c>
      <c r="L7" s="12"/>
      <c r="M7" s="3">
        <f t="shared" si="3"/>
      </c>
      <c r="N7" s="3">
        <f t="shared" si="11"/>
        <v>-0.8</v>
      </c>
      <c r="O7" s="16" t="str">
        <f t="shared" si="4"/>
        <v>Burch, Fred</v>
      </c>
      <c r="P7" s="12">
        <v>47</v>
      </c>
      <c r="Q7" s="23">
        <f t="shared" si="5"/>
        <v>46.2</v>
      </c>
      <c r="R7" s="3">
        <f t="shared" si="12"/>
        <v>2.4000000000000004</v>
      </c>
      <c r="S7" s="12"/>
      <c r="T7" s="3">
        <f t="shared" si="6"/>
      </c>
      <c r="U7" s="3">
        <f t="shared" si="13"/>
        <v>2.4000000000000004</v>
      </c>
      <c r="V7" s="12"/>
      <c r="W7" s="3">
        <f t="shared" si="7"/>
      </c>
      <c r="X7" s="3">
        <f t="shared" si="14"/>
        <v>2.4000000000000004</v>
      </c>
      <c r="AB7" s="2" t="str">
        <f>A7</f>
        <v>Burch, Fred</v>
      </c>
      <c r="AC7" s="17">
        <f t="shared" si="15"/>
        <v>2.4000000000000004</v>
      </c>
    </row>
    <row r="8" spans="1:29" ht="15" customHeight="1">
      <c r="A8" s="16" t="s">
        <v>45</v>
      </c>
      <c r="B8" s="12"/>
      <c r="C8" s="12"/>
      <c r="D8" s="12" t="str">
        <f>IF(C8&gt;0,C8," ")</f>
        <v> </v>
      </c>
      <c r="E8" s="3">
        <f>IF(C8&gt;0,(ROUND(54-AVERAGE(C8),0)*0.8),"")</f>
      </c>
      <c r="F8" s="12">
        <v>48</v>
      </c>
      <c r="G8" s="3" t="e">
        <f>IF(F8&gt;0,F8+E8,"")</f>
        <v>#VALUE!</v>
      </c>
      <c r="H8" s="3">
        <f>IF(C8+F8&gt;0,(ROUND(54-AVERAGE(C8,F8),0)*0.8),"")</f>
        <v>4.800000000000001</v>
      </c>
      <c r="I8" s="12"/>
      <c r="J8" s="3">
        <f>IF(I8&gt;0,H8+I8,"")</f>
      </c>
      <c r="K8" s="3">
        <f>IF(C8+F8+I8&gt;0,(ROUND(54-AVERAGE(C8,F8,I8),0)*0.8),"")</f>
        <v>4.800000000000001</v>
      </c>
      <c r="L8" s="12">
        <v>44</v>
      </c>
      <c r="M8" s="25">
        <f>IF(L8&gt;0,K8+L8,"")</f>
        <v>48.8</v>
      </c>
      <c r="N8" s="3">
        <f>IF(C8+F8+I8+L8&gt;0,(ROUND(54-AVERAGE(C8,F8,I8,L8),0)*0.8),"")</f>
        <v>6.4</v>
      </c>
      <c r="O8" s="16" t="str">
        <f>IF(A8&gt;"",A8,"")</f>
        <v>Dilhoff, Rob</v>
      </c>
      <c r="P8" s="12"/>
      <c r="Q8" s="3">
        <f>IF(P8&gt;0,P8+N8,"")</f>
      </c>
      <c r="R8" s="3">
        <f>IF(C8+F8+I8+L8+P8&gt;0,(ROUND(54-AVERAGE(C8,F8,I8,L8,P8),0)*0.8),"")</f>
        <v>6.4</v>
      </c>
      <c r="S8" s="12"/>
      <c r="T8" s="3">
        <f>IF(S8&gt;0,R8+S8,"")</f>
      </c>
      <c r="U8" s="3">
        <f>IF(C8+F8+I8+L8+P8+S8&gt;0,(ROUND(54-AVERAGE(C8,F8,I8,L8,P8,S8),0)*0.8),"")</f>
        <v>6.4</v>
      </c>
      <c r="V8" s="12"/>
      <c r="W8" s="3">
        <f>IF(V8&gt;0,U8+V8,"")</f>
      </c>
      <c r="X8" s="3">
        <f>IF(C8+F8+I8+L8+P8+S8+V8&gt;0,(ROUND(54-AVERAGE(C8,F8,I8,L8,P8,S8,V8),0)*0.8),"")</f>
        <v>6.4</v>
      </c>
      <c r="AB8" s="2" t="str">
        <f>A8</f>
        <v>Dilhoff, Rob</v>
      </c>
      <c r="AC8" s="17">
        <f>X8</f>
        <v>6.4</v>
      </c>
    </row>
    <row r="9" spans="1:29" ht="15" customHeight="1">
      <c r="A9" s="16" t="s">
        <v>36</v>
      </c>
      <c r="B9" s="12"/>
      <c r="C9" s="12">
        <v>69</v>
      </c>
      <c r="D9" s="12">
        <f t="shared" si="0"/>
        <v>69</v>
      </c>
      <c r="E9" s="3">
        <f t="shared" si="8"/>
        <v>-12</v>
      </c>
      <c r="F9" s="12">
        <v>59</v>
      </c>
      <c r="G9" s="23">
        <f t="shared" si="1"/>
        <v>47</v>
      </c>
      <c r="H9" s="3">
        <f t="shared" si="9"/>
        <v>-8</v>
      </c>
      <c r="I9" s="12">
        <v>59</v>
      </c>
      <c r="J9" s="3">
        <f t="shared" si="2"/>
        <v>51</v>
      </c>
      <c r="K9" s="3">
        <f t="shared" si="10"/>
        <v>-6.4</v>
      </c>
      <c r="L9" s="12">
        <v>52</v>
      </c>
      <c r="M9" s="23">
        <f t="shared" si="3"/>
        <v>45.6</v>
      </c>
      <c r="N9" s="3">
        <f t="shared" si="11"/>
        <v>-4.800000000000001</v>
      </c>
      <c r="O9" s="16" t="str">
        <f t="shared" si="4"/>
        <v>Giles, Aaron</v>
      </c>
      <c r="P9" s="12">
        <v>62</v>
      </c>
      <c r="Q9" s="3">
        <f t="shared" si="5"/>
        <v>57.2</v>
      </c>
      <c r="R9" s="3">
        <f t="shared" si="12"/>
        <v>-4.800000000000001</v>
      </c>
      <c r="S9" s="12"/>
      <c r="T9" s="3">
        <f t="shared" si="6"/>
      </c>
      <c r="U9" s="3">
        <f t="shared" si="13"/>
        <v>-4.800000000000001</v>
      </c>
      <c r="V9" s="12"/>
      <c r="W9" s="3">
        <f t="shared" si="7"/>
      </c>
      <c r="X9" s="3">
        <f t="shared" si="14"/>
        <v>-4.800000000000001</v>
      </c>
      <c r="AB9" s="2" t="str">
        <f>A9</f>
        <v>Giles, Aaron</v>
      </c>
      <c r="AC9" s="17">
        <f t="shared" si="15"/>
        <v>-4.800000000000001</v>
      </c>
    </row>
    <row r="10" spans="1:29" ht="15" customHeight="1">
      <c r="A10" s="16" t="s">
        <v>35</v>
      </c>
      <c r="B10" s="12"/>
      <c r="C10" s="12">
        <v>48</v>
      </c>
      <c r="D10" s="12">
        <f t="shared" si="0"/>
        <v>48</v>
      </c>
      <c r="E10" s="3">
        <f t="shared" si="8"/>
        <v>4.800000000000001</v>
      </c>
      <c r="F10" s="12">
        <v>43</v>
      </c>
      <c r="G10" s="24">
        <f t="shared" si="1"/>
        <v>47.8</v>
      </c>
      <c r="H10" s="3">
        <f t="shared" si="9"/>
        <v>7.2</v>
      </c>
      <c r="I10" s="12">
        <v>46</v>
      </c>
      <c r="J10" s="27">
        <f t="shared" si="2"/>
        <v>53.2</v>
      </c>
      <c r="K10" s="3">
        <f t="shared" si="10"/>
        <v>6.4</v>
      </c>
      <c r="L10" s="12">
        <v>41</v>
      </c>
      <c r="M10" s="24">
        <f t="shared" si="3"/>
        <v>47.4</v>
      </c>
      <c r="N10" s="3">
        <f t="shared" si="11"/>
        <v>8</v>
      </c>
      <c r="O10" s="16" t="str">
        <f t="shared" si="4"/>
        <v>Gore, Russ</v>
      </c>
      <c r="P10" s="12">
        <v>44</v>
      </c>
      <c r="Q10" s="3">
        <f t="shared" si="5"/>
        <v>52</v>
      </c>
      <c r="R10" s="3">
        <f t="shared" si="12"/>
        <v>8</v>
      </c>
      <c r="S10" s="12">
        <v>58</v>
      </c>
      <c r="T10" s="3">
        <f t="shared" si="6"/>
        <v>66</v>
      </c>
      <c r="U10" s="3">
        <f t="shared" si="13"/>
        <v>5.6000000000000005</v>
      </c>
      <c r="V10" s="12"/>
      <c r="W10" s="3">
        <f t="shared" si="7"/>
      </c>
      <c r="X10" s="3">
        <f t="shared" si="14"/>
        <v>5.6000000000000005</v>
      </c>
      <c r="AB10" s="2" t="str">
        <f>A10</f>
        <v>Gore, Russ</v>
      </c>
      <c r="AC10" s="17">
        <f t="shared" si="15"/>
        <v>5.6000000000000005</v>
      </c>
    </row>
    <row r="11" spans="1:29" ht="15" customHeight="1">
      <c r="A11" s="16" t="s">
        <v>54</v>
      </c>
      <c r="B11" s="12" t="s">
        <v>40</v>
      </c>
      <c r="C11" s="12"/>
      <c r="D11" s="12" t="str">
        <f>IF(C11&gt;0,C11," ")</f>
        <v> </v>
      </c>
      <c r="E11" s="3">
        <f>IF(C11&gt;0,(ROUND(54-AVERAGE(C11),0)*0.8),"")</f>
      </c>
      <c r="F11" s="12"/>
      <c r="G11" s="3">
        <f>IF(F11&gt;0,F11+E11,"")</f>
      </c>
      <c r="H11" s="3">
        <f>IF(C11+F11&gt;0,(ROUND(54-AVERAGE(C11,F11),0)*0.8),"")</f>
      </c>
      <c r="I11" s="12"/>
      <c r="J11" s="3">
        <f>IF(I11&gt;0,H11+I11,"")</f>
      </c>
      <c r="K11" s="3">
        <f>IF(C11+F11+I11&gt;0,(ROUND(54-AVERAGE(C11,F11,I11),0)*0.8),"")</f>
      </c>
      <c r="L11" s="12"/>
      <c r="M11" s="3">
        <f>IF(L11&gt;0,K11+L11,"")</f>
      </c>
      <c r="N11" s="3">
        <f>IF(C11+F11+I11+L11&gt;0,(ROUND(54-AVERAGE(C11,F11,I11,L11),0)*0.8),"")</f>
      </c>
      <c r="O11" s="16" t="str">
        <f>IF(A11&gt;"",A11,"")</f>
        <v>Hall, Kevin</v>
      </c>
      <c r="P11" s="12">
        <v>43</v>
      </c>
      <c r="Q11" s="3" t="e">
        <f>IF(P11&gt;0,P11+N11,"")</f>
        <v>#VALUE!</v>
      </c>
      <c r="R11" s="3">
        <f>IF(C11+F11+I11+L11+P11&gt;0,(ROUND(54-AVERAGE(C11,F11,I11,L11,P11),0)*0.8),"")</f>
        <v>8.8</v>
      </c>
      <c r="S11" s="12"/>
      <c r="T11" s="3">
        <f>IF(S11&gt;0,R11+S11,"")</f>
      </c>
      <c r="U11" s="3">
        <f>IF(C11+F11+I11+L11+P11+S11&gt;0,(ROUND(54-AVERAGE(C11,F11,I11,L11,P11,S11),0)*0.8),"")</f>
        <v>8.8</v>
      </c>
      <c r="V11" s="12"/>
      <c r="W11" s="3">
        <f>IF(V11&gt;0,U11+V11,"")</f>
      </c>
      <c r="X11" s="3">
        <f>IF(C11+F11+I11+L11+P11+S11+V11&gt;0,(ROUND(54-AVERAGE(C11,F11,I11,L11,P11,S11,V11),0)*0.8),"")</f>
        <v>8.8</v>
      </c>
      <c r="AB11" s="2" t="str">
        <f>A11</f>
        <v>Hall, Kevin</v>
      </c>
      <c r="AC11" s="17">
        <f>X11</f>
        <v>8.8</v>
      </c>
    </row>
    <row r="12" spans="1:29" ht="15" customHeight="1">
      <c r="A12" s="16" t="s">
        <v>10</v>
      </c>
      <c r="B12" s="12" t="s">
        <v>40</v>
      </c>
      <c r="C12" s="12">
        <v>54</v>
      </c>
      <c r="D12" s="12">
        <f t="shared" si="0"/>
        <v>54</v>
      </c>
      <c r="E12" s="3">
        <f t="shared" si="8"/>
        <v>0</v>
      </c>
      <c r="F12" s="12">
        <v>59</v>
      </c>
      <c r="G12" s="3">
        <f t="shared" si="1"/>
        <v>59</v>
      </c>
      <c r="H12" s="3">
        <f t="shared" si="9"/>
        <v>-2.4000000000000004</v>
      </c>
      <c r="I12" s="12">
        <v>51</v>
      </c>
      <c r="J12" s="23">
        <f t="shared" si="2"/>
        <v>48.6</v>
      </c>
      <c r="K12" s="3">
        <f t="shared" si="10"/>
        <v>-0.8</v>
      </c>
      <c r="L12" s="12">
        <v>52</v>
      </c>
      <c r="M12" s="3">
        <f t="shared" si="3"/>
        <v>51.2</v>
      </c>
      <c r="N12" s="3">
        <f t="shared" si="11"/>
        <v>0</v>
      </c>
      <c r="O12" s="16" t="str">
        <f t="shared" si="4"/>
        <v>Hanks, George</v>
      </c>
      <c r="P12" s="12">
        <v>57</v>
      </c>
      <c r="Q12" s="3">
        <f t="shared" si="5"/>
        <v>57</v>
      </c>
      <c r="R12" s="3">
        <f t="shared" si="12"/>
        <v>-0.8</v>
      </c>
      <c r="S12" s="12">
        <v>57</v>
      </c>
      <c r="T12" s="3">
        <f t="shared" si="6"/>
        <v>56.2</v>
      </c>
      <c r="U12" s="3">
        <f t="shared" si="13"/>
        <v>-0.8</v>
      </c>
      <c r="V12" s="12"/>
      <c r="W12" s="3">
        <f t="shared" si="7"/>
      </c>
      <c r="X12" s="3">
        <f t="shared" si="14"/>
        <v>-0.8</v>
      </c>
      <c r="AB12" s="2" t="str">
        <f>A12</f>
        <v>Hanks, George</v>
      </c>
      <c r="AC12" s="17">
        <f t="shared" si="15"/>
        <v>-0.8</v>
      </c>
    </row>
    <row r="13" spans="1:29" ht="15" customHeight="1">
      <c r="A13" s="16" t="s">
        <v>11</v>
      </c>
      <c r="B13" s="12" t="s">
        <v>40</v>
      </c>
      <c r="C13" s="12">
        <v>47</v>
      </c>
      <c r="D13" s="12">
        <f t="shared" si="0"/>
        <v>47</v>
      </c>
      <c r="E13" s="3">
        <f t="shared" si="8"/>
        <v>5.6000000000000005</v>
      </c>
      <c r="F13" s="12">
        <v>46</v>
      </c>
      <c r="G13" s="3">
        <f t="shared" si="1"/>
        <v>51.6</v>
      </c>
      <c r="H13" s="3">
        <f t="shared" si="9"/>
        <v>6.4</v>
      </c>
      <c r="I13" s="12">
        <v>47</v>
      </c>
      <c r="J13" s="3">
        <f t="shared" si="2"/>
        <v>53.4</v>
      </c>
      <c r="K13" s="3">
        <f t="shared" si="10"/>
        <v>5.6000000000000005</v>
      </c>
      <c r="L13" s="12">
        <v>51</v>
      </c>
      <c r="M13" s="3">
        <f t="shared" si="3"/>
        <v>56.6</v>
      </c>
      <c r="N13" s="3">
        <f t="shared" si="11"/>
        <v>4.800000000000001</v>
      </c>
      <c r="O13" s="16" t="str">
        <f t="shared" si="4"/>
        <v>Harris, Cameron</v>
      </c>
      <c r="P13" s="12">
        <v>50</v>
      </c>
      <c r="Q13" s="3">
        <f t="shared" si="5"/>
        <v>54.8</v>
      </c>
      <c r="R13" s="3">
        <f t="shared" si="12"/>
        <v>4.800000000000001</v>
      </c>
      <c r="S13" s="12">
        <v>52</v>
      </c>
      <c r="T13" s="3">
        <f t="shared" si="6"/>
        <v>56.8</v>
      </c>
      <c r="U13" s="3">
        <f t="shared" si="13"/>
        <v>4</v>
      </c>
      <c r="V13" s="12"/>
      <c r="W13" s="3">
        <f t="shared" si="7"/>
      </c>
      <c r="X13" s="3">
        <f t="shared" si="14"/>
        <v>4</v>
      </c>
      <c r="AB13" s="2" t="str">
        <f>A13</f>
        <v>Harris, Cameron</v>
      </c>
      <c r="AC13" s="17">
        <f t="shared" si="15"/>
        <v>4</v>
      </c>
    </row>
    <row r="14" spans="1:29" ht="15" customHeight="1">
      <c r="A14" s="16" t="s">
        <v>57</v>
      </c>
      <c r="B14" s="12"/>
      <c r="C14" s="12"/>
      <c r="D14" s="12" t="str">
        <f>IF(C14&gt;0,C14," ")</f>
        <v> </v>
      </c>
      <c r="E14" s="3">
        <f>IF(C14&gt;0,(ROUND(54-AVERAGE(C14),0)*0.8),"")</f>
      </c>
      <c r="F14" s="12"/>
      <c r="G14" s="3">
        <f>IF(F14&gt;0,F14+E14,"")</f>
      </c>
      <c r="H14" s="3">
        <f>IF(C14+F14&gt;0,(ROUND(54-AVERAGE(C14,F14),0)*0.8),"")</f>
      </c>
      <c r="I14" s="12"/>
      <c r="J14" s="3">
        <f>IF(I14&gt;0,H14+I14,"")</f>
      </c>
      <c r="K14" s="3">
        <f>IF(C14+F14+I14&gt;0,(ROUND(54-AVERAGE(C14,F14,I14),0)*0.8),"")</f>
      </c>
      <c r="L14" s="12"/>
      <c r="M14" s="3">
        <f>IF(L14&gt;0,K14+L14,"")</f>
      </c>
      <c r="N14" s="3">
        <f>IF(C14+F14+I14+L14&gt;0,(ROUND(54-AVERAGE(C14,F14,I14,L14),0)*0.8),"")</f>
      </c>
      <c r="O14" s="16" t="str">
        <f>IF(A14&gt;"",A14,"")</f>
        <v>Harris, Cody</v>
      </c>
      <c r="P14" s="12"/>
      <c r="Q14" s="3">
        <f>IF(P14&gt;0,P14+N14,"")</f>
      </c>
      <c r="R14" s="3">
        <f>IF(C14+F14+I14+L14+P14&gt;0,(ROUND(54-AVERAGE(C14,F14,I14,L14,P14),0)*0.8),"")</f>
      </c>
      <c r="S14" s="12">
        <v>59</v>
      </c>
      <c r="T14" s="3" t="e">
        <f>IF(S14&gt;0,R14+S14,"")</f>
        <v>#VALUE!</v>
      </c>
      <c r="U14" s="3">
        <f>IF(C14+F14+I14+L14+P14+S14&gt;0,(ROUND(54-AVERAGE(C14,F14,I14,L14,P14,S14),0)*0.8),"")</f>
        <v>-4</v>
      </c>
      <c r="V14" s="12"/>
      <c r="W14" s="3">
        <f>IF(V14&gt;0,U14+V14,"")</f>
      </c>
      <c r="X14" s="3">
        <f>IF(C14+F14+I14+L14+P14+S14+V14&gt;0,(ROUND(54-AVERAGE(C14,F14,I14,L14,P14,S14,V14),0)*0.8),"")</f>
        <v>-4</v>
      </c>
      <c r="AB14" s="2" t="str">
        <f>A14</f>
        <v>Harris, Cody</v>
      </c>
      <c r="AC14" s="17">
        <f>X14</f>
        <v>-4</v>
      </c>
    </row>
    <row r="15" spans="1:29" ht="15" customHeight="1">
      <c r="A15" s="16" t="s">
        <v>7</v>
      </c>
      <c r="B15" s="12" t="s">
        <v>40</v>
      </c>
      <c r="C15" s="12">
        <v>41</v>
      </c>
      <c r="D15" s="18">
        <f t="shared" si="0"/>
        <v>41</v>
      </c>
      <c r="E15" s="3">
        <f t="shared" si="8"/>
        <v>10.4</v>
      </c>
      <c r="F15" s="12">
        <v>44</v>
      </c>
      <c r="G15" s="3">
        <f t="shared" si="1"/>
        <v>54.4</v>
      </c>
      <c r="H15" s="3">
        <f t="shared" si="9"/>
        <v>9.600000000000001</v>
      </c>
      <c r="I15" s="12">
        <v>47</v>
      </c>
      <c r="J15" s="3">
        <f t="shared" si="2"/>
        <v>56.6</v>
      </c>
      <c r="K15" s="3">
        <f t="shared" si="10"/>
        <v>8</v>
      </c>
      <c r="L15" s="12">
        <v>42</v>
      </c>
      <c r="M15" s="3">
        <f t="shared" si="3"/>
        <v>50</v>
      </c>
      <c r="N15" s="3">
        <f t="shared" si="11"/>
        <v>8.8</v>
      </c>
      <c r="O15" s="16" t="str">
        <f t="shared" si="4"/>
        <v>Harris, Kevin</v>
      </c>
      <c r="P15" s="12">
        <v>46</v>
      </c>
      <c r="Q15" s="3">
        <f t="shared" si="5"/>
        <v>54.8</v>
      </c>
      <c r="R15" s="3">
        <f t="shared" si="12"/>
        <v>8</v>
      </c>
      <c r="S15" s="12">
        <v>42</v>
      </c>
      <c r="T15" s="23">
        <f t="shared" si="6"/>
        <v>50</v>
      </c>
      <c r="U15" s="3">
        <f t="shared" si="13"/>
        <v>8</v>
      </c>
      <c r="V15" s="12"/>
      <c r="W15" s="3">
        <f aca="true" t="shared" si="16" ref="W15:W33">IF(V15&gt;0,U15+V15,"")</f>
      </c>
      <c r="X15" s="3">
        <f t="shared" si="14"/>
        <v>8</v>
      </c>
      <c r="AB15" s="2" t="str">
        <f>A15</f>
        <v>Harris, Kevin</v>
      </c>
      <c r="AC15" s="17">
        <f t="shared" si="15"/>
        <v>8</v>
      </c>
    </row>
    <row r="16" spans="1:29" ht="15" customHeight="1">
      <c r="A16" s="16" t="s">
        <v>58</v>
      </c>
      <c r="B16" s="12"/>
      <c r="C16" s="12"/>
      <c r="D16" s="12" t="str">
        <f>IF(C16&gt;0,C16," ")</f>
        <v> </v>
      </c>
      <c r="E16" s="3">
        <f>IF(C16&gt;0,(ROUND(54-AVERAGE(C16),0)*0.8),"")</f>
      </c>
      <c r="F16" s="12"/>
      <c r="G16" s="3">
        <f>IF(F16&gt;0,F16+E16,"")</f>
      </c>
      <c r="H16" s="3">
        <f>IF(C16+F16&gt;0,(ROUND(54-AVERAGE(C16,F16),0)*0.8),"")</f>
      </c>
      <c r="I16" s="12"/>
      <c r="J16" s="3">
        <f>IF(I16&gt;0,H16+I16,"")</f>
      </c>
      <c r="K16" s="3">
        <f>IF(C16+F16+I16&gt;0,(ROUND(54-AVERAGE(C16,F16,I16),0)*0.8),"")</f>
      </c>
      <c r="L16" s="12"/>
      <c r="M16" s="3">
        <f>IF(L16&gt;0,K16+L16,"")</f>
      </c>
      <c r="N16" s="3">
        <f>IF(C16+F16+I16+L16&gt;0,(ROUND(54-AVERAGE(C16,F16,I16,L16),0)*0.8),"")</f>
      </c>
      <c r="O16" s="16" t="str">
        <f>IF(A16&gt;"",A16,"")</f>
        <v>Harris, Kyle</v>
      </c>
      <c r="P16" s="12"/>
      <c r="Q16" s="3">
        <f>IF(P16&gt;0,P16+N16,"")</f>
      </c>
      <c r="R16" s="3">
        <f>IF(C16+F16+I16+L16+P16&gt;0,(ROUND(54-AVERAGE(C16,F16,I16,L16,P16),0)*0.8),"")</f>
      </c>
      <c r="S16" s="12">
        <v>50</v>
      </c>
      <c r="T16" s="3" t="e">
        <f>IF(S16&gt;0,R16+S16,"")</f>
        <v>#VALUE!</v>
      </c>
      <c r="U16" s="3">
        <f>IF(C16+F16+I16+L16+P16+S16&gt;0,(ROUND(54-AVERAGE(C16,F16,I16,L16,P16,S16),0)*0.8),"")</f>
        <v>3.2</v>
      </c>
      <c r="V16" s="12"/>
      <c r="W16" s="3">
        <f>IF(V16&gt;0,U16+V16,"")</f>
      </c>
      <c r="X16" s="3">
        <f>IF(C16+F16+I16+L16+P16+S16+V16&gt;0,(ROUND(54-AVERAGE(C16,F16,I16,L16,P16,S16,V16),0)*0.8),"")</f>
        <v>3.2</v>
      </c>
      <c r="AB16" s="2" t="str">
        <f>A16</f>
        <v>Harris, Kyle</v>
      </c>
      <c r="AC16" s="17">
        <f>X16</f>
        <v>3.2</v>
      </c>
    </row>
    <row r="17" spans="1:29" ht="15" customHeight="1">
      <c r="A17" s="16" t="s">
        <v>52</v>
      </c>
      <c r="B17" s="12"/>
      <c r="C17" s="12"/>
      <c r="D17" s="12" t="str">
        <f>IF(C17&gt;0,C17," ")</f>
        <v> </v>
      </c>
      <c r="E17" s="3">
        <f>IF(C17&gt;0,(ROUND(54-AVERAGE(C17),0)*0.8),"")</f>
      </c>
      <c r="F17" s="12"/>
      <c r="G17" s="3">
        <f>IF(F17&gt;0,F17+E17,"")</f>
      </c>
      <c r="H17" s="3">
        <f>IF(C17+F17&gt;0,(ROUND(54-AVERAGE(C17,F17),0)*0.8),"")</f>
      </c>
      <c r="I17" s="12"/>
      <c r="J17" s="3">
        <f>IF(I17&gt;0,H17+I17,"")</f>
      </c>
      <c r="K17" s="3">
        <f>IF(C17+F17+I17&gt;0,(ROUND(54-AVERAGE(C17,F17,I17),0)*0.8),"")</f>
      </c>
      <c r="L17" s="12">
        <v>50</v>
      </c>
      <c r="M17" s="3" t="e">
        <f>IF(L17&gt;0,K17+L17,"")</f>
        <v>#VALUE!</v>
      </c>
      <c r="N17" s="3">
        <f>IF(C17+F17+I17+L17&gt;0,(ROUND(54-AVERAGE(C17,F17,I17,L17),0)*0.8),"")</f>
        <v>3.2</v>
      </c>
      <c r="O17" s="16" t="str">
        <f>IF(A17&gt;"",A17,"")</f>
        <v>Haynes, Stephen</v>
      </c>
      <c r="P17" s="12"/>
      <c r="Q17" s="3">
        <f>IF(P17&gt;0,P17+N17,"")</f>
      </c>
      <c r="R17" s="3">
        <f>IF(C17+F17+I17+L17+P17&gt;0,(ROUND(54-AVERAGE(C17,F17,I17,L17,P17),0)*0.8),"")</f>
        <v>3.2</v>
      </c>
      <c r="S17" s="12"/>
      <c r="T17" s="3">
        <f>IF(S17&gt;0,R17+S17,"")</f>
      </c>
      <c r="U17" s="3">
        <f>IF(C17+F17+I17+L17+P17+S17&gt;0,(ROUND(54-AVERAGE(C17,F17,I17,L17,P17,S17),0)*0.8),"")</f>
        <v>3.2</v>
      </c>
      <c r="V17" s="12"/>
      <c r="W17" s="3">
        <f>IF(V17&gt;0,U17+V17,"")</f>
      </c>
      <c r="X17" s="3">
        <f>IF(C17+F17+I17+L17+P17+S17+V17&gt;0,(ROUND(54-AVERAGE(C17,F17,I17,L17,P17,S17,V17),0)*0.8),"")</f>
        <v>3.2</v>
      </c>
      <c r="AB17" s="2" t="str">
        <f>A17</f>
        <v>Haynes, Stephen</v>
      </c>
      <c r="AC17" s="17">
        <f>X17</f>
        <v>3.2</v>
      </c>
    </row>
    <row r="18" spans="1:29" ht="15" customHeight="1">
      <c r="A18" s="16" t="s">
        <v>37</v>
      </c>
      <c r="B18" s="12"/>
      <c r="C18" s="12">
        <v>57</v>
      </c>
      <c r="D18" s="3">
        <f t="shared" si="0"/>
        <v>57</v>
      </c>
      <c r="E18" s="3">
        <f t="shared" si="8"/>
        <v>-2.4000000000000004</v>
      </c>
      <c r="F18" s="12"/>
      <c r="G18" s="3">
        <f t="shared" si="1"/>
      </c>
      <c r="H18" s="3">
        <f t="shared" si="9"/>
        <v>-2.4000000000000004</v>
      </c>
      <c r="I18" s="12"/>
      <c r="J18" s="3">
        <f t="shared" si="2"/>
      </c>
      <c r="K18" s="3">
        <f t="shared" si="10"/>
        <v>-2.4000000000000004</v>
      </c>
      <c r="L18" s="12">
        <v>63</v>
      </c>
      <c r="M18" s="3">
        <f t="shared" si="3"/>
        <v>60.6</v>
      </c>
      <c r="N18" s="3">
        <f t="shared" si="11"/>
        <v>-4.800000000000001</v>
      </c>
      <c r="O18" s="16" t="str">
        <f t="shared" si="4"/>
        <v>Jones, Jacob</v>
      </c>
      <c r="P18" s="12"/>
      <c r="Q18" s="3">
        <f t="shared" si="5"/>
      </c>
      <c r="R18" s="3">
        <f t="shared" si="12"/>
        <v>-4.800000000000001</v>
      </c>
      <c r="S18" s="12"/>
      <c r="T18" s="3">
        <f t="shared" si="6"/>
      </c>
      <c r="U18" s="3">
        <f t="shared" si="13"/>
        <v>-4.800000000000001</v>
      </c>
      <c r="V18" s="12"/>
      <c r="W18" s="3">
        <f t="shared" si="16"/>
      </c>
      <c r="X18" s="3">
        <f t="shared" si="14"/>
        <v>-4.800000000000001</v>
      </c>
      <c r="AB18" s="2" t="str">
        <f>A18</f>
        <v>Jones, Jacob</v>
      </c>
      <c r="AC18" s="17">
        <f t="shared" si="15"/>
        <v>-4.800000000000001</v>
      </c>
    </row>
    <row r="19" spans="1:29" ht="15" customHeight="1">
      <c r="A19" s="16" t="s">
        <v>55</v>
      </c>
      <c r="B19" s="12"/>
      <c r="C19" s="12"/>
      <c r="D19" s="12" t="str">
        <f>IF(C19&gt;0,C19," ")</f>
        <v> </v>
      </c>
      <c r="E19" s="3">
        <f>IF(C19&gt;0,(ROUND(54-AVERAGE(C19),0)*0.8),"")</f>
      </c>
      <c r="F19" s="12"/>
      <c r="G19" s="3">
        <f>IF(F19&gt;0,F19+E19,"")</f>
      </c>
      <c r="H19" s="3">
        <f>IF(C19+F19&gt;0,(ROUND(54-AVERAGE(C19,F19),0)*0.8),"")</f>
      </c>
      <c r="I19" s="12"/>
      <c r="J19" s="3">
        <f>IF(I19&gt;0,H19+I19,"")</f>
      </c>
      <c r="K19" s="3">
        <f>IF(C19+F19+I19&gt;0,(ROUND(54-AVERAGE(C19,F19,I19),0)*0.8),"")</f>
      </c>
      <c r="L19" s="12"/>
      <c r="M19" s="3">
        <f>IF(L19&gt;0,K19+L19,"")</f>
      </c>
      <c r="N19" s="3">
        <f>IF(C19+F19+I19+L19&gt;0,(ROUND(54-AVERAGE(C19,F19,I19,L19),0)*0.8),"")</f>
      </c>
      <c r="O19" s="16" t="str">
        <f>IF(A19&gt;"",A19,"")</f>
        <v>Kirkpatrick, Ed</v>
      </c>
      <c r="P19" s="12"/>
      <c r="Q19" s="3">
        <f>IF(P19&gt;0,P19+N19,"")</f>
      </c>
      <c r="R19" s="3">
        <f>IF(C19+F19+I19+L19+P19&gt;0,(ROUND(54-AVERAGE(C19,F19,I19,L19,P19),0)*0.8),"")</f>
      </c>
      <c r="S19" s="12">
        <v>61</v>
      </c>
      <c r="T19" s="3" t="e">
        <f>IF(S19&gt;0,R19+S19,"")</f>
        <v>#VALUE!</v>
      </c>
      <c r="U19" s="3">
        <f>IF(C19+F19+I19+L19+P19+S19&gt;0,(ROUND(54-AVERAGE(C19,F19,I19,L19,P19,S19),0)*0.8),"")</f>
        <v>-5.6000000000000005</v>
      </c>
      <c r="V19" s="12"/>
      <c r="W19" s="3">
        <f>IF(V19&gt;0,U19+V19,"")</f>
      </c>
      <c r="X19" s="3">
        <f>IF(C19+F19+I19+L19+P19+S19+V19&gt;0,(ROUND(54-AVERAGE(C19,F19,I19,L19,P19,S19,V19),0)*0.8),"")</f>
        <v>-5.6000000000000005</v>
      </c>
      <c r="AB19" s="2" t="str">
        <f>A19</f>
        <v>Kirkpatrick, Ed</v>
      </c>
      <c r="AC19" s="17">
        <f>X19</f>
        <v>-5.6000000000000005</v>
      </c>
    </row>
    <row r="20" spans="1:29" ht="15" customHeight="1">
      <c r="A20" s="16" t="s">
        <v>56</v>
      </c>
      <c r="B20" s="12"/>
      <c r="C20" s="12"/>
      <c r="D20" s="12" t="str">
        <f>IF(C20&gt;0,C20," ")</f>
        <v> </v>
      </c>
      <c r="E20" s="3">
        <f>IF(C20&gt;0,(ROUND(54-AVERAGE(C20),0)*0.8),"")</f>
      </c>
      <c r="F20" s="12"/>
      <c r="G20" s="3">
        <f>IF(F20&gt;0,F20+E20,"")</f>
      </c>
      <c r="H20" s="3">
        <f>IF(C20+F20&gt;0,(ROUND(54-AVERAGE(C20,F20),0)*0.8),"")</f>
      </c>
      <c r="I20" s="12"/>
      <c r="J20" s="3">
        <f>IF(I20&gt;0,H20+I20,"")</f>
      </c>
      <c r="K20" s="3">
        <f>IF(C20+F20+I20&gt;0,(ROUND(54-AVERAGE(C20,F20,I20),0)*0.8),"")</f>
      </c>
      <c r="L20" s="12"/>
      <c r="M20" s="3">
        <f>IF(L20&gt;0,K20+L20,"")</f>
      </c>
      <c r="N20" s="3">
        <f>IF(C20+F20+I20+L20&gt;0,(ROUND(54-AVERAGE(C20,F20,I20,L20),0)*0.8),"")</f>
      </c>
      <c r="O20" s="16" t="str">
        <f>IF(A20&gt;"",A20,"")</f>
        <v>Kirkpatrick, Ricky</v>
      </c>
      <c r="P20" s="12"/>
      <c r="Q20" s="3">
        <f>IF(P20&gt;0,P20+N20,"")</f>
      </c>
      <c r="R20" s="3">
        <f>IF(C20+F20+I20+L20+P20&gt;0,(ROUND(54-AVERAGE(C20,F20,I20,L20,P20),0)*0.8),"")</f>
      </c>
      <c r="S20" s="12">
        <v>55</v>
      </c>
      <c r="T20" s="3" t="e">
        <f>IF(S20&gt;0,R20+S20,"")</f>
        <v>#VALUE!</v>
      </c>
      <c r="U20" s="3">
        <f>IF(C20+F20+I20+L20+P20+S20&gt;0,(ROUND(54-AVERAGE(C20,F20,I20,L20,P20,S20),0)*0.8),"")</f>
        <v>-0.8</v>
      </c>
      <c r="V20" s="12"/>
      <c r="W20" s="3">
        <f>IF(V20&gt;0,U20+V20,"")</f>
      </c>
      <c r="X20" s="3">
        <f>IF(C20+F20+I20+L20+P20+S20+V20&gt;0,(ROUND(54-AVERAGE(C20,F20,I20,L20,P20,S20,V20),0)*0.8),"")</f>
        <v>-0.8</v>
      </c>
      <c r="AB20" s="2" t="str">
        <f>A20</f>
        <v>Kirkpatrick, Ricky</v>
      </c>
      <c r="AC20" s="17">
        <f>X20</f>
        <v>-0.8</v>
      </c>
    </row>
    <row r="21" spans="1:29" ht="15" customHeight="1">
      <c r="A21" s="16" t="s">
        <v>38</v>
      </c>
      <c r="B21" s="12" t="s">
        <v>40</v>
      </c>
      <c r="C21" s="12">
        <v>51</v>
      </c>
      <c r="D21" s="12">
        <f t="shared" si="0"/>
        <v>51</v>
      </c>
      <c r="E21" s="3">
        <f t="shared" si="8"/>
        <v>2.4000000000000004</v>
      </c>
      <c r="F21" s="12">
        <v>51</v>
      </c>
      <c r="G21" s="3">
        <f aca="true" t="shared" si="17" ref="G21:G30">IF(F21&gt;0,F21+E21,"")</f>
        <v>53.4</v>
      </c>
      <c r="H21" s="3">
        <f t="shared" si="9"/>
        <v>2.4000000000000004</v>
      </c>
      <c r="I21" s="12"/>
      <c r="J21" s="3">
        <f aca="true" t="shared" si="18" ref="J21:J30">IF(I21&gt;0,H21+I21,"")</f>
      </c>
      <c r="K21" s="3">
        <f t="shared" si="10"/>
        <v>2.4000000000000004</v>
      </c>
      <c r="L21" s="12">
        <v>52</v>
      </c>
      <c r="M21" s="3">
        <f aca="true" t="shared" si="19" ref="M21:M30">IF(L21&gt;0,K21+L21,"")</f>
        <v>54.4</v>
      </c>
      <c r="N21" s="3">
        <f t="shared" si="11"/>
        <v>2.4000000000000004</v>
      </c>
      <c r="O21" s="16" t="str">
        <f t="shared" si="4"/>
        <v>Koufeldt, Fred</v>
      </c>
      <c r="P21" s="12">
        <v>56</v>
      </c>
      <c r="Q21" s="3">
        <f aca="true" t="shared" si="20" ref="Q21:Q30">IF(P21&gt;0,P21+N21,"")</f>
        <v>58.4</v>
      </c>
      <c r="R21" s="3">
        <f t="shared" si="12"/>
        <v>1.6</v>
      </c>
      <c r="S21" s="12">
        <v>56</v>
      </c>
      <c r="T21" s="3">
        <f aca="true" t="shared" si="21" ref="T21:T30">IF(S21&gt;0,R21+S21,"")</f>
        <v>57.6</v>
      </c>
      <c r="U21" s="3">
        <f t="shared" si="13"/>
        <v>0.8</v>
      </c>
      <c r="V21" s="12"/>
      <c r="W21" s="3">
        <f t="shared" si="16"/>
      </c>
      <c r="X21" s="3">
        <f t="shared" si="14"/>
        <v>0.8</v>
      </c>
      <c r="AB21" s="2" t="str">
        <f>A21</f>
        <v>Koufeldt, Fred</v>
      </c>
      <c r="AC21" s="17">
        <f t="shared" si="15"/>
        <v>0.8</v>
      </c>
    </row>
    <row r="22" spans="1:29" ht="15" customHeight="1">
      <c r="A22" s="16" t="s">
        <v>29</v>
      </c>
      <c r="B22" s="12" t="s">
        <v>40</v>
      </c>
      <c r="C22" s="12">
        <v>47</v>
      </c>
      <c r="D22" s="12">
        <f t="shared" si="0"/>
        <v>47</v>
      </c>
      <c r="E22" s="3">
        <f t="shared" si="8"/>
        <v>5.6000000000000005</v>
      </c>
      <c r="F22" s="12"/>
      <c r="G22" s="3">
        <f t="shared" si="17"/>
      </c>
      <c r="H22" s="3">
        <f t="shared" si="9"/>
        <v>5.6000000000000005</v>
      </c>
      <c r="I22" s="12">
        <v>51</v>
      </c>
      <c r="J22" s="3">
        <f t="shared" si="18"/>
        <v>56.6</v>
      </c>
      <c r="K22" s="3">
        <f t="shared" si="10"/>
        <v>4</v>
      </c>
      <c r="L22" s="12">
        <v>52</v>
      </c>
      <c r="M22" s="3">
        <f t="shared" si="19"/>
        <v>56</v>
      </c>
      <c r="N22" s="3">
        <f t="shared" si="11"/>
        <v>3.2</v>
      </c>
      <c r="O22" s="16" t="str">
        <f t="shared" si="4"/>
        <v>Martin, Michael</v>
      </c>
      <c r="P22" s="12">
        <v>52</v>
      </c>
      <c r="Q22" s="3">
        <f t="shared" si="20"/>
        <v>55.2</v>
      </c>
      <c r="R22" s="3">
        <f t="shared" si="12"/>
        <v>3.2</v>
      </c>
      <c r="S22" s="12">
        <v>48</v>
      </c>
      <c r="T22" s="24">
        <f t="shared" si="21"/>
        <v>51.2</v>
      </c>
      <c r="U22" s="3">
        <f t="shared" si="13"/>
        <v>3.2</v>
      </c>
      <c r="V22" s="12"/>
      <c r="W22" s="3">
        <f t="shared" si="16"/>
      </c>
      <c r="X22" s="3">
        <f t="shared" si="14"/>
        <v>3.2</v>
      </c>
      <c r="AB22" s="2" t="str">
        <f>A22</f>
        <v>Martin, Michael</v>
      </c>
      <c r="AC22" s="17">
        <f t="shared" si="15"/>
        <v>3.2</v>
      </c>
    </row>
    <row r="23" spans="1:29" ht="15" customHeight="1">
      <c r="A23" s="16" t="s">
        <v>48</v>
      </c>
      <c r="B23" s="12" t="s">
        <v>40</v>
      </c>
      <c r="C23" s="12"/>
      <c r="D23" s="12" t="str">
        <f>IF(C23&gt;0,C23," ")</f>
        <v> </v>
      </c>
      <c r="E23" s="3">
        <f>IF(C23&gt;0,(ROUND(54-AVERAGE(C23),0)*0.8),"")</f>
      </c>
      <c r="F23" s="12"/>
      <c r="G23" s="3">
        <f>IF(F23&gt;0,F23+E23,"")</f>
      </c>
      <c r="H23" s="3">
        <f>IF(C23+F23&gt;0,(ROUND(54-AVERAGE(C23,F23),0)*0.8),"")</f>
      </c>
      <c r="I23" s="12">
        <v>49</v>
      </c>
      <c r="J23" s="3" t="e">
        <f>IF(I23&gt;0,H23+I23,"")</f>
        <v>#VALUE!</v>
      </c>
      <c r="K23" s="3">
        <f>IF(C23+F23+I23&gt;0,(ROUND(54-AVERAGE(C23,F23,I23),0)*0.8),"")</f>
        <v>4</v>
      </c>
      <c r="L23" s="12">
        <v>53</v>
      </c>
      <c r="M23" s="3">
        <f>IF(L23&gt;0,K23+L23,"")</f>
        <v>57</v>
      </c>
      <c r="N23" s="3">
        <f>IF(C23+F23+I23+L23&gt;0,(ROUND(54-AVERAGE(C23,F23,I23,L23),0)*0.8),"")</f>
        <v>2.4000000000000004</v>
      </c>
      <c r="O23" s="16" t="str">
        <f>IF(A23&gt;"",A23,"")</f>
        <v>Masters, Daniel</v>
      </c>
      <c r="P23" s="12">
        <v>47</v>
      </c>
      <c r="Q23" s="25">
        <f>IF(P23&gt;0,P23+N23,"")</f>
        <v>49.4</v>
      </c>
      <c r="R23" s="3">
        <f>IF(C23+F23+I23+L23+P23&gt;0,(ROUND(54-AVERAGE(C23,F23,I23,L23,P23),0)*0.8),"")</f>
        <v>3.2</v>
      </c>
      <c r="S23" s="12"/>
      <c r="T23" s="3">
        <f>IF(S23&gt;0,R23+S23,"")</f>
      </c>
      <c r="U23" s="3">
        <f>IF(C23+F23+I23+L23+P23+S23&gt;0,(ROUND(54-AVERAGE(C23,F23,I23,L23,P23,S23),0)*0.8),"")</f>
        <v>3.2</v>
      </c>
      <c r="V23" s="12"/>
      <c r="W23" s="3">
        <f>IF(V23&gt;0,U23+V23,"")</f>
      </c>
      <c r="X23" s="3">
        <f>IF(C23+F23+I23+L23+P23+S23+V23&gt;0,(ROUND(54-AVERAGE(C23,F23,I23,L23,P23,S23,V23),0)*0.8),"")</f>
        <v>3.2</v>
      </c>
      <c r="AB23" s="2" t="str">
        <f>A23</f>
        <v>Masters, Daniel</v>
      </c>
      <c r="AC23" s="17">
        <f>X23</f>
        <v>3.2</v>
      </c>
    </row>
    <row r="24" spans="1:29" ht="15" customHeight="1">
      <c r="A24" s="16" t="s">
        <v>9</v>
      </c>
      <c r="B24" s="12" t="s">
        <v>40</v>
      </c>
      <c r="C24" s="12">
        <v>50</v>
      </c>
      <c r="D24" s="12">
        <f t="shared" si="0"/>
        <v>50</v>
      </c>
      <c r="E24" s="3">
        <f>IF(C24&gt;0,(ROUND(54-AVERAGE(C24),0)*0.8),"")</f>
        <v>3.2</v>
      </c>
      <c r="F24" s="12">
        <v>51</v>
      </c>
      <c r="G24" s="3">
        <f t="shared" si="17"/>
        <v>54.2</v>
      </c>
      <c r="H24" s="3">
        <f>IF(C24+F24&gt;0,(ROUND(54-AVERAGE(C24,F24),0)*0.8),"")</f>
        <v>3.2</v>
      </c>
      <c r="I24" s="12"/>
      <c r="J24" s="3">
        <f t="shared" si="18"/>
      </c>
      <c r="K24" s="3">
        <f>IF(C24+F24+I24&gt;0,(ROUND(54-AVERAGE(C24,F24,I24),0)*0.8),"")</f>
        <v>3.2</v>
      </c>
      <c r="L24" s="12"/>
      <c r="M24" s="3">
        <f t="shared" si="19"/>
      </c>
      <c r="N24" s="3">
        <f>IF(C24+F24+I24+L24&gt;0,(ROUND(54-AVERAGE(C24,F24,I24,L24),0)*0.8),"")</f>
        <v>3.2</v>
      </c>
      <c r="O24" s="16" t="str">
        <f>IF(A24&gt;"",A24,"")</f>
        <v>Miller, Allen</v>
      </c>
      <c r="P24" s="12"/>
      <c r="Q24" s="3">
        <f t="shared" si="20"/>
      </c>
      <c r="R24" s="3">
        <f>IF(C24+F24+I24+L24+P24&gt;0,(ROUND(54-AVERAGE(C24,F24,I24,L24,P24),0)*0.8),"")</f>
        <v>3.2</v>
      </c>
      <c r="S24" s="12"/>
      <c r="T24" s="3">
        <f t="shared" si="21"/>
      </c>
      <c r="U24" s="3">
        <f>IF(C24+F24+I24+L24+P24+S24&gt;0,(ROUND(54-AVERAGE(C24,F24,I24,L24,P24,S24),0)*0.8),"")</f>
        <v>3.2</v>
      </c>
      <c r="V24" s="12"/>
      <c r="W24" s="3">
        <f t="shared" si="16"/>
      </c>
      <c r="X24" s="3">
        <f t="shared" si="14"/>
        <v>3.2</v>
      </c>
      <c r="AB24" s="2" t="str">
        <f>A24</f>
        <v>Miller, Allen</v>
      </c>
      <c r="AC24" s="17">
        <f t="shared" si="15"/>
        <v>3.2</v>
      </c>
    </row>
    <row r="25" spans="1:29" ht="15" customHeight="1">
      <c r="A25" s="16" t="s">
        <v>39</v>
      </c>
      <c r="B25" s="12" t="s">
        <v>40</v>
      </c>
      <c r="C25" s="12">
        <v>55</v>
      </c>
      <c r="D25" s="12">
        <f t="shared" si="0"/>
        <v>55</v>
      </c>
      <c r="E25" s="3">
        <f t="shared" si="8"/>
        <v>-0.8</v>
      </c>
      <c r="F25" s="12">
        <v>55</v>
      </c>
      <c r="G25" s="3">
        <f t="shared" si="17"/>
        <v>54.2</v>
      </c>
      <c r="H25" s="3">
        <f t="shared" si="9"/>
        <v>-0.8</v>
      </c>
      <c r="I25" s="12"/>
      <c r="J25" s="3">
        <f t="shared" si="18"/>
      </c>
      <c r="K25" s="3">
        <f t="shared" si="10"/>
        <v>-0.8</v>
      </c>
      <c r="L25" s="12">
        <v>58</v>
      </c>
      <c r="M25" s="3">
        <f t="shared" si="19"/>
        <v>57.2</v>
      </c>
      <c r="N25" s="3">
        <f t="shared" si="11"/>
        <v>-1.6</v>
      </c>
      <c r="O25" s="16" t="str">
        <f t="shared" si="4"/>
        <v>Miller, Chris</v>
      </c>
      <c r="P25" s="12">
        <v>55</v>
      </c>
      <c r="Q25" s="3">
        <f t="shared" si="20"/>
        <v>53.4</v>
      </c>
      <c r="R25" s="3">
        <f t="shared" si="12"/>
        <v>-1.6</v>
      </c>
      <c r="S25" s="12">
        <v>59</v>
      </c>
      <c r="T25" s="3">
        <f t="shared" si="21"/>
        <v>57.4</v>
      </c>
      <c r="U25" s="3">
        <f t="shared" si="13"/>
        <v>-1.6</v>
      </c>
      <c r="V25" s="12"/>
      <c r="W25" s="3">
        <f t="shared" si="16"/>
      </c>
      <c r="X25" s="3">
        <f t="shared" si="14"/>
        <v>-1.6</v>
      </c>
      <c r="AB25" s="2" t="str">
        <f>A25</f>
        <v>Miller, Chris</v>
      </c>
      <c r="AC25" s="17">
        <f t="shared" si="15"/>
        <v>-1.6</v>
      </c>
    </row>
    <row r="26" spans="1:29" ht="15" customHeight="1">
      <c r="A26" s="16" t="s">
        <v>51</v>
      </c>
      <c r="B26" s="12"/>
      <c r="C26" s="12"/>
      <c r="D26" s="12" t="str">
        <f t="shared" si="0"/>
        <v> </v>
      </c>
      <c r="E26" s="3">
        <f>IF(C26&gt;0,(ROUND(54-AVERAGE(C26),0)*0.8),"")</f>
      </c>
      <c r="F26" s="12"/>
      <c r="G26" s="3">
        <f t="shared" si="17"/>
      </c>
      <c r="H26" s="3">
        <f>IF(C26+F26&gt;0,(ROUND(54-AVERAGE(C26,F26),0)*0.8),"")</f>
      </c>
      <c r="I26" s="12"/>
      <c r="J26" s="3">
        <f t="shared" si="18"/>
      </c>
      <c r="K26" s="3">
        <f>IF(C26+F26+I26&gt;0,(ROUND(54-AVERAGE(C26,F26,I26),0)*0.8),"")</f>
      </c>
      <c r="L26" s="12">
        <v>51</v>
      </c>
      <c r="M26" s="3" t="e">
        <f t="shared" si="19"/>
        <v>#VALUE!</v>
      </c>
      <c r="N26" s="3">
        <f>IF(C26+F26+I26+L26&gt;0,(ROUND(54-AVERAGE(C26,F26,I26,L26),0)*0.8),"")</f>
        <v>2.4000000000000004</v>
      </c>
      <c r="O26" s="16" t="str">
        <f>IF(A26&gt;"",A26,"")</f>
        <v>Monhollen, Jason</v>
      </c>
      <c r="P26" s="12"/>
      <c r="Q26" s="3">
        <f t="shared" si="20"/>
      </c>
      <c r="R26" s="3">
        <f>IF(C26+F26+I26+L26+P26&gt;0,(ROUND(54-AVERAGE(C26,F26,I26,L26,P26),0)*0.8),"")</f>
        <v>2.4000000000000004</v>
      </c>
      <c r="S26" s="12"/>
      <c r="T26" s="3">
        <f t="shared" si="21"/>
      </c>
      <c r="U26" s="3">
        <f>IF(C26+F26+I26+L26+P26+S26&gt;0,(ROUND(54-AVERAGE(C26,F26,I26,L26,P26,S26),0)*0.8),"")</f>
        <v>2.4000000000000004</v>
      </c>
      <c r="V26" s="12"/>
      <c r="W26" s="3">
        <f t="shared" si="16"/>
      </c>
      <c r="X26" s="3">
        <f>IF(C26+F26+I26+L26+P26+S26+V26&gt;0,(ROUND(54-AVERAGE(C26,F26,I26,L26,P26,S26,V26),0)*0.8),"")</f>
        <v>2.4000000000000004</v>
      </c>
      <c r="AB26" s="2" t="str">
        <f>A26</f>
        <v>Monhollen, Jason</v>
      </c>
      <c r="AC26" s="17">
        <f>X26</f>
        <v>2.4000000000000004</v>
      </c>
    </row>
    <row r="27" spans="1:29" ht="15" customHeight="1">
      <c r="A27" s="16" t="s">
        <v>50</v>
      </c>
      <c r="B27" s="12"/>
      <c r="C27" s="12"/>
      <c r="D27" s="12" t="str">
        <f>IF(C27&gt;0,C27," ")</f>
        <v> </v>
      </c>
      <c r="E27" s="3">
        <f>IF(C27&gt;0,(ROUND(54-AVERAGE(C27),0)*0.8),"")</f>
      </c>
      <c r="F27" s="12"/>
      <c r="G27" s="3">
        <f>IF(F27&gt;0,F27+E27,"")</f>
      </c>
      <c r="H27" s="3">
        <f>IF(C27+F27&gt;0,(ROUND(54-AVERAGE(C27,F27),0)*0.8),"")</f>
      </c>
      <c r="I27" s="12"/>
      <c r="J27" s="3">
        <f>IF(I27&gt;0,H27+I27,"")</f>
      </c>
      <c r="K27" s="3">
        <f>IF(C27+F27+I27&gt;0,(ROUND(54-AVERAGE(C27,F27,I27),0)*0.8),"")</f>
      </c>
      <c r="L27" s="12">
        <v>50</v>
      </c>
      <c r="M27" s="3" t="e">
        <f>IF(L27&gt;0,K27+L27,"")</f>
        <v>#VALUE!</v>
      </c>
      <c r="N27" s="3">
        <f>IF(C27+F27+I27+L27&gt;0,(ROUND(54-AVERAGE(C27,F27,I27,L27),0)*0.8),"")</f>
        <v>3.2</v>
      </c>
      <c r="O27" s="16" t="str">
        <f>IF(A27&gt;"",A27,"")</f>
        <v>Ohlman, Michael</v>
      </c>
      <c r="P27" s="12"/>
      <c r="Q27" s="3">
        <f>IF(P27&gt;0,P27+N27,"")</f>
      </c>
      <c r="R27" s="3">
        <f>IF(C27+F27+I27+L27+P27&gt;0,(ROUND(54-AVERAGE(C27,F27,I27,L27,P27),0)*0.8),"")</f>
        <v>3.2</v>
      </c>
      <c r="S27" s="12"/>
      <c r="T27" s="3">
        <f>IF(S27&gt;0,R27+S27,"")</f>
      </c>
      <c r="U27" s="3">
        <f>IF(C27+F27+I27+L27+P27+S27&gt;0,(ROUND(54-AVERAGE(C27,F27,I27,L27,P27,S27),0)*0.8),"")</f>
        <v>3.2</v>
      </c>
      <c r="V27" s="12"/>
      <c r="W27" s="3">
        <f>IF(V27&gt;0,U27+V27,"")</f>
      </c>
      <c r="X27" s="3">
        <f>IF(C27+F27+I27+L27+P27+S27+V27&gt;0,(ROUND(54-AVERAGE(C27,F27,I27,L27,P27,S27,V27),0)*0.8),"")</f>
        <v>3.2</v>
      </c>
      <c r="AB27" s="2" t="str">
        <f>A27</f>
        <v>Ohlman, Michael</v>
      </c>
      <c r="AC27" s="17">
        <f>X27</f>
        <v>3.2</v>
      </c>
    </row>
    <row r="28" spans="1:29" ht="15" customHeight="1">
      <c r="A28" s="16" t="s">
        <v>47</v>
      </c>
      <c r="B28" s="12" t="s">
        <v>40</v>
      </c>
      <c r="C28" s="12"/>
      <c r="D28" s="12" t="str">
        <f>IF(C28&gt;0,C28," ")</f>
        <v> </v>
      </c>
      <c r="E28" s="3">
        <f>IF(C28&gt;0,(ROUND(54-AVERAGE(C28),0)*0.8),"")</f>
      </c>
      <c r="F28" s="12"/>
      <c r="G28" s="3">
        <f>IF(F28&gt;0,F28+E28,"")</f>
      </c>
      <c r="H28" s="3">
        <f>IF(C28+F28&gt;0,(ROUND(54-AVERAGE(C28,F28),0)*0.8),"")</f>
      </c>
      <c r="I28" s="12">
        <v>53</v>
      </c>
      <c r="J28" s="3" t="e">
        <f>IF(I28&gt;0,H28+I28,"")</f>
        <v>#VALUE!</v>
      </c>
      <c r="K28" s="3">
        <f>IF(C28+F28+I28&gt;0,(ROUND(54-AVERAGE(C28,F28,I28),0)*0.8),"")</f>
        <v>0.8</v>
      </c>
      <c r="L28" s="12"/>
      <c r="M28" s="3">
        <f>IF(L28&gt;0,K28+L28,"")</f>
      </c>
      <c r="N28" s="3">
        <f>IF(C28+F28+I28+L28&gt;0,(ROUND(54-AVERAGE(C28,F28,I28,L28),0)*0.8),"")</f>
        <v>0.8</v>
      </c>
      <c r="O28" s="16" t="str">
        <f>IF(A28&gt;"",A28,"")</f>
        <v>Pinkston, Matthew</v>
      </c>
      <c r="P28" s="12"/>
      <c r="Q28" s="3">
        <f>IF(P28&gt;0,P28+N28,"")</f>
      </c>
      <c r="R28" s="3">
        <f>IF(C28+F28+I28+L28+P28&gt;0,(ROUND(54-AVERAGE(C28,F28,I28,L28,P28),0)*0.8),"")</f>
        <v>0.8</v>
      </c>
      <c r="S28" s="12"/>
      <c r="T28" s="3">
        <f>IF(S28&gt;0,R28+S28,"")</f>
      </c>
      <c r="U28" s="3">
        <f>IF(C28+F28+I28+L28+P28+S28&gt;0,(ROUND(54-AVERAGE(C28,F28,I28,L28,P28,S28),0)*0.8),"")</f>
        <v>0.8</v>
      </c>
      <c r="V28" s="12"/>
      <c r="W28" s="3">
        <f>IF(V28&gt;0,U28+V28,"")</f>
      </c>
      <c r="X28" s="3">
        <f>IF(C28+F28+I28+L28+P28+S28+V28&gt;0,(ROUND(54-AVERAGE(C28,F28,I28,L28,P28,S28,V28),0)*0.8),"")</f>
        <v>0.8</v>
      </c>
      <c r="AB28" s="2" t="str">
        <f>A28</f>
        <v>Pinkston, Matthew</v>
      </c>
      <c r="AC28" s="17">
        <f>X28</f>
        <v>0.8</v>
      </c>
    </row>
    <row r="29" spans="1:29" ht="15" customHeight="1">
      <c r="A29" s="16" t="s">
        <v>33</v>
      </c>
      <c r="B29" s="12" t="s">
        <v>40</v>
      </c>
      <c r="C29" s="12">
        <v>54</v>
      </c>
      <c r="D29" s="12">
        <f t="shared" si="0"/>
        <v>54</v>
      </c>
      <c r="E29" s="3">
        <f t="shared" si="8"/>
        <v>0</v>
      </c>
      <c r="F29" s="12"/>
      <c r="G29" s="3">
        <f t="shared" si="17"/>
      </c>
      <c r="H29" s="3">
        <f t="shared" si="9"/>
        <v>0</v>
      </c>
      <c r="I29" s="12">
        <v>55</v>
      </c>
      <c r="J29" s="3">
        <f t="shared" si="18"/>
        <v>55</v>
      </c>
      <c r="K29" s="3">
        <f t="shared" si="10"/>
        <v>-0.8</v>
      </c>
      <c r="L29" s="12">
        <v>51</v>
      </c>
      <c r="M29" s="3">
        <f t="shared" si="19"/>
        <v>50.2</v>
      </c>
      <c r="N29" s="3">
        <f t="shared" si="11"/>
        <v>0.8</v>
      </c>
      <c r="O29" s="16" t="str">
        <f t="shared" si="4"/>
        <v>Raisor, Darryl</v>
      </c>
      <c r="P29" s="12">
        <v>50</v>
      </c>
      <c r="Q29" s="3">
        <f t="shared" si="20"/>
        <v>50.8</v>
      </c>
      <c r="R29" s="3">
        <f t="shared" si="12"/>
        <v>1.6</v>
      </c>
      <c r="S29" s="12">
        <v>56</v>
      </c>
      <c r="T29" s="3">
        <f t="shared" si="21"/>
        <v>57.6</v>
      </c>
      <c r="U29" s="3">
        <f t="shared" si="13"/>
        <v>0.8</v>
      </c>
      <c r="V29" s="12"/>
      <c r="W29" s="3">
        <f t="shared" si="16"/>
      </c>
      <c r="X29" s="3">
        <f t="shared" si="14"/>
        <v>0.8</v>
      </c>
      <c r="AB29" s="2" t="str">
        <f>A29</f>
        <v>Raisor, Darryl</v>
      </c>
      <c r="AC29" s="17">
        <f t="shared" si="15"/>
        <v>0.8</v>
      </c>
    </row>
    <row r="30" spans="1:29" ht="15" customHeight="1">
      <c r="A30" s="16" t="s">
        <v>2</v>
      </c>
      <c r="B30" s="12" t="s">
        <v>40</v>
      </c>
      <c r="C30" s="12">
        <v>45</v>
      </c>
      <c r="D30" s="12">
        <f t="shared" si="0"/>
        <v>45</v>
      </c>
      <c r="E30" s="3">
        <f t="shared" si="8"/>
        <v>7.2</v>
      </c>
      <c r="F30" s="12">
        <v>45</v>
      </c>
      <c r="G30" s="3">
        <f t="shared" si="17"/>
        <v>52.2</v>
      </c>
      <c r="H30" s="3">
        <f t="shared" si="9"/>
        <v>7.2</v>
      </c>
      <c r="I30" s="12"/>
      <c r="J30" s="3">
        <f t="shared" si="18"/>
      </c>
      <c r="K30" s="3">
        <f t="shared" si="10"/>
        <v>7.2</v>
      </c>
      <c r="L30" s="12">
        <v>48</v>
      </c>
      <c r="M30" s="3">
        <f t="shared" si="19"/>
        <v>55.2</v>
      </c>
      <c r="N30" s="3">
        <f t="shared" si="11"/>
        <v>6.4</v>
      </c>
      <c r="O30" s="16" t="str">
        <f t="shared" si="4"/>
        <v>Richardson, Rex</v>
      </c>
      <c r="P30" s="12">
        <v>46</v>
      </c>
      <c r="Q30" s="3">
        <f t="shared" si="20"/>
        <v>52.4</v>
      </c>
      <c r="R30" s="3">
        <f t="shared" si="12"/>
        <v>6.4</v>
      </c>
      <c r="S30" s="12">
        <v>49</v>
      </c>
      <c r="T30" s="3">
        <f t="shared" si="21"/>
        <v>55.4</v>
      </c>
      <c r="U30" s="3">
        <f t="shared" si="13"/>
        <v>5.6000000000000005</v>
      </c>
      <c r="V30" s="12"/>
      <c r="W30" s="3">
        <f t="shared" si="16"/>
      </c>
      <c r="X30" s="3">
        <f t="shared" si="14"/>
        <v>5.6000000000000005</v>
      </c>
      <c r="AB30" s="2" t="str">
        <f>A30</f>
        <v>Richardson, Rex</v>
      </c>
      <c r="AC30" s="17">
        <f t="shared" si="15"/>
        <v>5.6000000000000005</v>
      </c>
    </row>
    <row r="31" spans="1:29" ht="15" customHeight="1">
      <c r="A31" s="16" t="s">
        <v>49</v>
      </c>
      <c r="B31" s="12" t="s">
        <v>40</v>
      </c>
      <c r="C31" s="12"/>
      <c r="D31" s="12" t="str">
        <f>IF(C31&gt;0,C31," ")</f>
        <v> </v>
      </c>
      <c r="E31" s="3">
        <f>IF(C31&gt;0,(ROUND(54-AVERAGE(C31),0)*0.8),"")</f>
      </c>
      <c r="F31" s="12"/>
      <c r="G31" s="3">
        <f>IF(F31&gt;0,F31+E31,"")</f>
      </c>
      <c r="H31" s="3">
        <f>IF(C31+F31&gt;0,(ROUND(54-AVERAGE(C31,F31),0)*0.8),"")</f>
      </c>
      <c r="I31" s="12">
        <v>51</v>
      </c>
      <c r="J31" s="3" t="e">
        <f>IF(I31&gt;0,H31+I31,"")</f>
        <v>#VALUE!</v>
      </c>
      <c r="K31" s="3">
        <f>IF(C31+F31+I31&gt;0,(ROUND(54-AVERAGE(C31,F31,I31),0)*0.8),"")</f>
        <v>2.4000000000000004</v>
      </c>
      <c r="L31" s="12">
        <v>54</v>
      </c>
      <c r="M31" s="3">
        <f>IF(L31&gt;0,K31+L31,"")</f>
        <v>56.4</v>
      </c>
      <c r="N31" s="3">
        <f>IF(C31+F31+I31+L31&gt;0,(ROUND(54-AVERAGE(C31,F31,I31,L31),0)*0.8),"")</f>
        <v>1.6</v>
      </c>
      <c r="O31" s="16" t="str">
        <f>IF(A31&gt;"",A31,"")</f>
        <v>Rollins, Darryl</v>
      </c>
      <c r="P31" s="12">
        <v>50</v>
      </c>
      <c r="Q31" s="3">
        <f>IF(P31&gt;0,P31+N31,"")</f>
        <v>51.6</v>
      </c>
      <c r="R31" s="3">
        <f>IF(C31+F31+I31+L31+P31&gt;0,(ROUND(54-AVERAGE(C31,F31,I31,L31,P31),0)*0.8),"")</f>
        <v>1.6</v>
      </c>
      <c r="S31" s="12">
        <v>53</v>
      </c>
      <c r="T31" s="3">
        <f>IF(S31&gt;0,R31+S31,"")</f>
        <v>54.6</v>
      </c>
      <c r="U31" s="3">
        <f>IF(C31+F31+I31+L31+P31+S31&gt;0,(ROUND(54-AVERAGE(C31,F31,I31,L31,P31,S31),0)*0.8),"")</f>
        <v>1.6</v>
      </c>
      <c r="V31" s="12"/>
      <c r="W31" s="3">
        <f>IF(V31&gt;0,U31+V31,"")</f>
      </c>
      <c r="X31" s="3">
        <f>IF(C31+F31+I31+L31+P31+S31+V31&gt;0,(ROUND(54-AVERAGE(C31,F31,I31,L31,P31,S31,V31),0)*0.8),"")</f>
        <v>1.6</v>
      </c>
      <c r="AB31" s="2" t="str">
        <f>A31</f>
        <v>Rollins, Darryl</v>
      </c>
      <c r="AC31" s="17">
        <f>X31</f>
        <v>1.6</v>
      </c>
    </row>
    <row r="32" spans="1:29" ht="15" customHeight="1">
      <c r="A32" s="16" t="s">
        <v>6</v>
      </c>
      <c r="B32" s="12" t="s">
        <v>40</v>
      </c>
      <c r="C32" s="12">
        <v>45</v>
      </c>
      <c r="D32" s="12">
        <f t="shared" si="0"/>
        <v>45</v>
      </c>
      <c r="E32" s="3">
        <f t="shared" si="8"/>
        <v>7.2</v>
      </c>
      <c r="F32" s="12">
        <v>43</v>
      </c>
      <c r="G32" s="26">
        <f aca="true" t="shared" si="22" ref="G32:G46">IF(F32&gt;0,F32+E32,"")</f>
        <v>50.2</v>
      </c>
      <c r="H32" s="3">
        <f t="shared" si="9"/>
        <v>8</v>
      </c>
      <c r="I32" s="12"/>
      <c r="J32" s="3">
        <f aca="true" t="shared" si="23" ref="J32:J46">IF(I32&gt;0,H32+I32,"")</f>
      </c>
      <c r="K32" s="3">
        <f t="shared" si="10"/>
        <v>8</v>
      </c>
      <c r="L32" s="12">
        <v>43</v>
      </c>
      <c r="M32" s="3">
        <f aca="true" t="shared" si="24" ref="M32:M46">IF(L32&gt;0,K32+L32,"")</f>
        <v>51</v>
      </c>
      <c r="N32" s="3">
        <f t="shared" si="11"/>
        <v>8</v>
      </c>
      <c r="O32" s="16" t="str">
        <f t="shared" si="4"/>
        <v>Spaulding, Jordan</v>
      </c>
      <c r="P32" s="12"/>
      <c r="Q32" s="3">
        <f aca="true" t="shared" si="25" ref="Q32:Q46">IF(P32&gt;0,P32+N32,"")</f>
      </c>
      <c r="R32" s="3">
        <f t="shared" si="12"/>
        <v>8</v>
      </c>
      <c r="S32" s="12">
        <v>51</v>
      </c>
      <c r="T32" s="3">
        <f aca="true" t="shared" si="26" ref="T32:T46">IF(S32&gt;0,R32+S32,"")</f>
        <v>59</v>
      </c>
      <c r="U32" s="3">
        <f t="shared" si="13"/>
        <v>7.2</v>
      </c>
      <c r="V32" s="12"/>
      <c r="W32" s="3">
        <f t="shared" si="16"/>
      </c>
      <c r="X32" s="3">
        <f t="shared" si="14"/>
        <v>7.2</v>
      </c>
      <c r="AB32" s="2" t="str">
        <f>A32</f>
        <v>Spaulding, Jordan</v>
      </c>
      <c r="AC32" s="17">
        <f t="shared" si="15"/>
        <v>7.2</v>
      </c>
    </row>
    <row r="33" spans="1:29" ht="15" customHeight="1">
      <c r="A33" s="16" t="s">
        <v>5</v>
      </c>
      <c r="B33" s="12" t="s">
        <v>40</v>
      </c>
      <c r="C33" s="12">
        <v>44</v>
      </c>
      <c r="D33" s="20">
        <f t="shared" si="0"/>
        <v>44</v>
      </c>
      <c r="E33" s="3">
        <f t="shared" si="8"/>
        <v>8</v>
      </c>
      <c r="F33" s="21">
        <v>41</v>
      </c>
      <c r="G33" s="25">
        <f t="shared" si="22"/>
        <v>49</v>
      </c>
      <c r="H33" s="3">
        <f t="shared" si="9"/>
        <v>9.600000000000001</v>
      </c>
      <c r="I33" s="12"/>
      <c r="J33" s="3">
        <f t="shared" si="23"/>
      </c>
      <c r="K33" s="3">
        <f t="shared" si="10"/>
        <v>9.600000000000001</v>
      </c>
      <c r="L33" s="12">
        <v>50</v>
      </c>
      <c r="M33" s="3">
        <f t="shared" si="24"/>
        <v>59.6</v>
      </c>
      <c r="N33" s="3">
        <f t="shared" si="11"/>
        <v>7.2</v>
      </c>
      <c r="O33" s="16" t="str">
        <f t="shared" si="4"/>
        <v>Spaulding, Ricky</v>
      </c>
      <c r="P33" s="12"/>
      <c r="Q33" s="3">
        <f t="shared" si="25"/>
      </c>
      <c r="R33" s="3">
        <f t="shared" si="12"/>
        <v>7.2</v>
      </c>
      <c r="S33" s="12">
        <v>49</v>
      </c>
      <c r="T33" s="3">
        <f t="shared" si="26"/>
        <v>56.2</v>
      </c>
      <c r="U33" s="3">
        <f t="shared" si="13"/>
        <v>6.4</v>
      </c>
      <c r="V33" s="12"/>
      <c r="W33" s="3">
        <f t="shared" si="16"/>
      </c>
      <c r="X33" s="3">
        <f t="shared" si="14"/>
        <v>6.4</v>
      </c>
      <c r="AB33" s="2" t="str">
        <f>A33</f>
        <v>Spaulding, Ricky</v>
      </c>
      <c r="AC33" s="17">
        <f t="shared" si="15"/>
        <v>6.4</v>
      </c>
    </row>
    <row r="34" spans="1:29" ht="15" customHeight="1">
      <c r="A34" s="16" t="s">
        <v>28</v>
      </c>
      <c r="B34" s="12" t="s">
        <v>40</v>
      </c>
      <c r="C34" s="12">
        <v>56</v>
      </c>
      <c r="D34" s="12">
        <f t="shared" si="0"/>
        <v>56</v>
      </c>
      <c r="E34" s="3">
        <f t="shared" si="8"/>
        <v>-1.6</v>
      </c>
      <c r="F34" s="12">
        <v>52</v>
      </c>
      <c r="G34" s="3">
        <f t="shared" si="22"/>
        <v>50.4</v>
      </c>
      <c r="H34" s="3">
        <f t="shared" si="9"/>
        <v>0</v>
      </c>
      <c r="I34" s="12">
        <v>53</v>
      </c>
      <c r="J34" s="3">
        <f t="shared" si="23"/>
        <v>53</v>
      </c>
      <c r="K34" s="3">
        <f t="shared" si="10"/>
        <v>0</v>
      </c>
      <c r="L34" s="12">
        <v>51</v>
      </c>
      <c r="M34" s="3">
        <f t="shared" si="24"/>
        <v>51</v>
      </c>
      <c r="N34" s="3">
        <f t="shared" si="11"/>
        <v>0.8</v>
      </c>
      <c r="O34" s="16" t="str">
        <f t="shared" si="4"/>
        <v>Stratton, Ben</v>
      </c>
      <c r="P34" s="12"/>
      <c r="Q34" s="3">
        <f t="shared" si="25"/>
      </c>
      <c r="R34" s="3">
        <f t="shared" si="12"/>
        <v>0.8</v>
      </c>
      <c r="S34" s="12">
        <v>58</v>
      </c>
      <c r="T34" s="3">
        <f t="shared" si="26"/>
        <v>58.8</v>
      </c>
      <c r="U34" s="3">
        <f t="shared" si="13"/>
        <v>0</v>
      </c>
      <c r="V34" s="12"/>
      <c r="W34" s="3">
        <f>IF(V34&gt;0,U34+V34,"")</f>
      </c>
      <c r="X34" s="3">
        <f t="shared" si="14"/>
        <v>0</v>
      </c>
      <c r="AB34" s="2" t="str">
        <f>A34</f>
        <v>Stratton, Ben</v>
      </c>
      <c r="AC34" s="17">
        <f t="shared" si="15"/>
        <v>0</v>
      </c>
    </row>
    <row r="35" spans="1:29" ht="15" customHeight="1">
      <c r="A35" s="16" t="s">
        <v>44</v>
      </c>
      <c r="B35" s="12" t="s">
        <v>40</v>
      </c>
      <c r="C35" s="12"/>
      <c r="D35" s="12" t="str">
        <f>IF(C35&gt;0,C35," ")</f>
        <v> </v>
      </c>
      <c r="E35" s="3">
        <f>IF(C35&gt;0,(ROUND(54-AVERAGE(C35),0)*0.8),"")</f>
      </c>
      <c r="F35" s="12">
        <v>58</v>
      </c>
      <c r="G35" s="3" t="e">
        <f>IF(F35&gt;0,F35+E35,"")</f>
        <v>#VALUE!</v>
      </c>
      <c r="H35" s="3">
        <f>IF(C35+F35&gt;0,(ROUND(54-AVERAGE(C35,F35),0)*0.8),"")</f>
        <v>-3.2</v>
      </c>
      <c r="I35" s="12"/>
      <c r="J35" s="14">
        <f>IF(I35&gt;0,H35+I35,"")</f>
      </c>
      <c r="K35" s="3">
        <f>IF(C35+F35+I35&gt;0,(ROUND(54-AVERAGE(C35,F35,I35),0)*0.8),"")</f>
        <v>-3.2</v>
      </c>
      <c r="L35" s="12">
        <v>56</v>
      </c>
      <c r="M35" s="3">
        <f>IF(L35&gt;0,K35+L35,"")</f>
        <v>52.8</v>
      </c>
      <c r="N35" s="3">
        <f>IF(C35+F35+I35+L35&gt;0,(ROUND(54-AVERAGE(C35,F35,I35,L35),0)*0.8),"")</f>
        <v>-2.4000000000000004</v>
      </c>
      <c r="O35" s="16" t="str">
        <f>IF(A35&gt;"",A35,"")</f>
        <v>Stratton, MaryEllen</v>
      </c>
      <c r="P35" s="12"/>
      <c r="Q35" s="3">
        <f>IF(P35&gt;0,P35+N35,"")</f>
      </c>
      <c r="R35" s="3">
        <f>IF(C35+F35+I35+L35+P35&gt;0,(ROUND(54-AVERAGE(C35,F35,I35,L35,P35),0)*0.8),"")</f>
        <v>-2.4000000000000004</v>
      </c>
      <c r="S35" s="12"/>
      <c r="T35" s="3">
        <f>IF(S35&gt;0,R35+S35,"")</f>
      </c>
      <c r="U35" s="3">
        <f>IF(C35+F35+I35+L35+P35+S35&gt;0,(ROUND(54-AVERAGE(C35,F35,I35,L35,P35,S35),0)*0.8),"")</f>
        <v>-2.4000000000000004</v>
      </c>
      <c r="V35" s="12"/>
      <c r="W35" s="3">
        <f>IF(V35&gt;0,U35+V35,"")</f>
      </c>
      <c r="X35" s="3">
        <f>IF(C35+F35+I35+L35+P35+S35+V35&gt;0,(ROUND(54-AVERAGE(C35,F35,I35,L35,P35,S35,V35),0)*0.8),"")</f>
        <v>-2.4000000000000004</v>
      </c>
      <c r="AB35" s="2" t="str">
        <f>A35</f>
        <v>Stratton, MaryEllen</v>
      </c>
      <c r="AC35" s="17">
        <f>X35</f>
        <v>-2.4000000000000004</v>
      </c>
    </row>
    <row r="36" spans="1:29" ht="15" customHeight="1">
      <c r="A36" s="16" t="s">
        <v>43</v>
      </c>
      <c r="B36" s="12" t="s">
        <v>40</v>
      </c>
      <c r="C36" s="12"/>
      <c r="D36" s="12" t="str">
        <f>IF(C36&gt;0,C36," ")</f>
        <v> </v>
      </c>
      <c r="E36" s="3">
        <f>IF(C36&gt;0,(ROUND(54-AVERAGE(C36),0)*0.8),"")</f>
      </c>
      <c r="F36" s="12">
        <v>50</v>
      </c>
      <c r="G36" s="3" t="e">
        <f>IF(F36&gt;0,F36+E36,"")</f>
        <v>#VALUE!</v>
      </c>
      <c r="H36" s="3">
        <f>IF(C36+F36&gt;0,(ROUND(54-AVERAGE(C36,F36),0)*0.8),"")</f>
        <v>3.2</v>
      </c>
      <c r="I36" s="12"/>
      <c r="J36" s="3">
        <f>IF(I36&gt;0,H36+I36,"")</f>
      </c>
      <c r="K36" s="3">
        <f>IF(C36+F36+I36&gt;0,(ROUND(54-AVERAGE(C36,F36,I36),0)*0.8),"")</f>
        <v>3.2</v>
      </c>
      <c r="L36" s="12"/>
      <c r="M36" s="3">
        <f>IF(L36&gt;0,K36+L36,"")</f>
      </c>
      <c r="N36" s="3">
        <f>IF(C36+F36+I36+L36&gt;0,(ROUND(54-AVERAGE(C36,F36,I36,L36),0)*0.8),"")</f>
        <v>3.2</v>
      </c>
      <c r="O36" s="16" t="str">
        <f>IF(A36&gt;"",A36,"")</f>
        <v>Tinnell, David</v>
      </c>
      <c r="P36" s="12"/>
      <c r="Q36" s="3">
        <f>IF(P36&gt;0,P36+N36,"")</f>
      </c>
      <c r="R36" s="3">
        <f>IF(C36+F36+I36+L36+P36&gt;0,(ROUND(54-AVERAGE(C36,F36,I36,L36,P36),0)*0.8),"")</f>
        <v>3.2</v>
      </c>
      <c r="S36" s="12"/>
      <c r="T36" s="3">
        <f>IF(S36&gt;0,R36+S36,"")</f>
      </c>
      <c r="U36" s="3">
        <f>IF(C36+F36+I36+L36+P36+S36&gt;0,(ROUND(54-AVERAGE(C36,F36,I36,L36,P36,S36),0)*0.8),"")</f>
        <v>3.2</v>
      </c>
      <c r="V36" s="12"/>
      <c r="W36" s="3">
        <f>IF(V36&gt;0,U36+V36,"")</f>
      </c>
      <c r="X36" s="3">
        <f>IF(C36+F36+I36+L36+P36+S36+V36&gt;0,(ROUND(54-AVERAGE(C36,F36,I36,L36,P36,S36,V36),0)*0.8),"")</f>
        <v>3.2</v>
      </c>
      <c r="AB36" s="2" t="str">
        <f>A36</f>
        <v>Tinnell, David</v>
      </c>
      <c r="AC36" s="17">
        <f>X36</f>
        <v>3.2</v>
      </c>
    </row>
    <row r="37" spans="1:29" ht="15" customHeight="1">
      <c r="A37" s="16" t="s">
        <v>30</v>
      </c>
      <c r="B37" s="12" t="s">
        <v>40</v>
      </c>
      <c r="C37" s="12">
        <v>53</v>
      </c>
      <c r="D37" s="12">
        <f t="shared" si="0"/>
        <v>53</v>
      </c>
      <c r="E37" s="3">
        <f t="shared" si="8"/>
        <v>0.8</v>
      </c>
      <c r="F37" s="12">
        <v>50</v>
      </c>
      <c r="G37" s="3">
        <f t="shared" si="22"/>
        <v>50.8</v>
      </c>
      <c r="H37" s="3">
        <f t="shared" si="9"/>
        <v>2.4000000000000004</v>
      </c>
      <c r="I37" s="12">
        <v>51</v>
      </c>
      <c r="J37" s="3">
        <f t="shared" si="23"/>
        <v>53.4</v>
      </c>
      <c r="K37" s="3">
        <f t="shared" si="10"/>
        <v>2.4000000000000004</v>
      </c>
      <c r="L37" s="12"/>
      <c r="M37" s="3">
        <f t="shared" si="24"/>
      </c>
      <c r="N37" s="3">
        <f t="shared" si="11"/>
        <v>2.4000000000000004</v>
      </c>
      <c r="O37" s="16" t="str">
        <f t="shared" si="4"/>
        <v>Tinnell, TJ</v>
      </c>
      <c r="P37" s="12"/>
      <c r="Q37" s="3">
        <f t="shared" si="25"/>
      </c>
      <c r="R37" s="3">
        <f t="shared" si="12"/>
        <v>2.4000000000000004</v>
      </c>
      <c r="S37" s="12"/>
      <c r="T37" s="3">
        <f t="shared" si="26"/>
      </c>
      <c r="U37" s="3">
        <f t="shared" si="13"/>
        <v>2.4000000000000004</v>
      </c>
      <c r="V37" s="12"/>
      <c r="W37" s="3">
        <f>IF(V37&gt;0,U37+V37,"")</f>
      </c>
      <c r="X37" s="3">
        <f t="shared" si="14"/>
        <v>2.4000000000000004</v>
      </c>
      <c r="AB37" s="2" t="str">
        <f>A37</f>
        <v>Tinnell, TJ</v>
      </c>
      <c r="AC37" s="17">
        <f t="shared" si="15"/>
        <v>2.4000000000000004</v>
      </c>
    </row>
    <row r="38" spans="1:29" ht="15" customHeight="1">
      <c r="A38" s="16" t="s">
        <v>31</v>
      </c>
      <c r="B38" s="12"/>
      <c r="C38" s="12">
        <v>64</v>
      </c>
      <c r="D38" s="12">
        <f t="shared" si="0"/>
        <v>64</v>
      </c>
      <c r="E38" s="3">
        <f t="shared" si="8"/>
        <v>-8</v>
      </c>
      <c r="F38" s="12"/>
      <c r="G38" s="3">
        <f t="shared" si="22"/>
      </c>
      <c r="H38" s="3">
        <f t="shared" si="9"/>
        <v>-8</v>
      </c>
      <c r="I38" s="12"/>
      <c r="J38" s="3">
        <f t="shared" si="23"/>
      </c>
      <c r="K38" s="3">
        <f t="shared" si="10"/>
        <v>-8</v>
      </c>
      <c r="L38" s="12"/>
      <c r="M38" s="3">
        <f t="shared" si="24"/>
      </c>
      <c r="N38" s="3">
        <f t="shared" si="11"/>
        <v>-8</v>
      </c>
      <c r="O38" s="16" t="str">
        <f t="shared" si="4"/>
        <v>Tinnell, Tyler</v>
      </c>
      <c r="P38" s="12"/>
      <c r="Q38" s="3">
        <f t="shared" si="25"/>
      </c>
      <c r="R38" s="3">
        <f t="shared" si="12"/>
        <v>-8</v>
      </c>
      <c r="S38" s="12"/>
      <c r="T38" s="3">
        <f t="shared" si="26"/>
      </c>
      <c r="U38" s="3">
        <f t="shared" si="13"/>
        <v>-8</v>
      </c>
      <c r="V38" s="12"/>
      <c r="W38" s="3">
        <f>IF(V38&gt;0,U38+V38,"")</f>
      </c>
      <c r="X38" s="3">
        <f t="shared" si="14"/>
        <v>-8</v>
      </c>
      <c r="AB38" s="2" t="str">
        <f>A38</f>
        <v>Tinnell, Tyler</v>
      </c>
      <c r="AC38" s="17">
        <f t="shared" si="15"/>
        <v>-8</v>
      </c>
    </row>
    <row r="39" spans="1:29" ht="15" customHeight="1">
      <c r="A39" s="16" t="s">
        <v>53</v>
      </c>
      <c r="B39" s="12"/>
      <c r="C39" s="12"/>
      <c r="D39" s="12" t="str">
        <f>IF(C39&gt;0,C39," ")</f>
        <v> </v>
      </c>
      <c r="E39" s="3">
        <f>IF(C39&gt;0,(ROUND(54-AVERAGE(C39),0)*0.8),"")</f>
      </c>
      <c r="F39" s="12"/>
      <c r="G39" s="3">
        <f>IF(F39&gt;0,F39+E39,"")</f>
      </c>
      <c r="H39" s="3">
        <f>IF(C39+F39&gt;0,(ROUND(54-AVERAGE(C39,F39),0)*0.8),"")</f>
      </c>
      <c r="I39" s="12"/>
      <c r="J39" s="3">
        <f>IF(I39&gt;0,H39+I39,"")</f>
      </c>
      <c r="K39" s="3">
        <f>IF(C39+F39+I39&gt;0,(ROUND(54-AVERAGE(C39,F39,I39),0)*0.8),"")</f>
      </c>
      <c r="L39" s="12"/>
      <c r="M39" s="3">
        <f>IF(L39&gt;0,K39+L39,"")</f>
      </c>
      <c r="N39" s="3">
        <f>IF(C39+F39+I39+L39&gt;0,(ROUND(54-AVERAGE(C39,F39,I39,L39),0)*0.8),"")</f>
      </c>
      <c r="O39" s="16" t="str">
        <f>IF(A39&gt;"",A39,"")</f>
        <v>Williams. Brad</v>
      </c>
      <c r="P39" s="12">
        <v>45</v>
      </c>
      <c r="Q39" s="27" t="e">
        <f>IF(P39&gt;0,P39+N39,"")</f>
        <v>#VALUE!</v>
      </c>
      <c r="R39" s="3">
        <f>IF(C39+F39+I39+L39+P39&gt;0,(ROUND(54-AVERAGE(C39,F39,I39,L39,P39),0)*0.8),"")</f>
        <v>7.2</v>
      </c>
      <c r="S39" s="12">
        <v>50</v>
      </c>
      <c r="T39" s="3">
        <f>IF(S39&gt;0,R39+S39,"")</f>
        <v>57.2</v>
      </c>
      <c r="U39" s="3">
        <f>IF(C39+F39+I39+L39+P39+S39&gt;0,(ROUND(54-AVERAGE(C39,F39,I39,L39,P39,S39),0)*0.8),"")</f>
        <v>5.6000000000000005</v>
      </c>
      <c r="V39" s="12"/>
      <c r="W39" s="3">
        <f>IF(V39&gt;0,U39+V39,"")</f>
      </c>
      <c r="X39" s="3">
        <f>IF(C39+F39+I39+L39+P39+S39+V39&gt;0,(ROUND(54-AVERAGE(C39,F39,I39,L39,P39,S39,V39),0)*0.8),"")</f>
        <v>5.6000000000000005</v>
      </c>
      <c r="AB39" s="2" t="str">
        <f>A39</f>
        <v>Williams. Brad</v>
      </c>
      <c r="AC39" s="17">
        <f>X39</f>
        <v>5.6000000000000005</v>
      </c>
    </row>
    <row r="40" spans="1:29" ht="15" customHeight="1">
      <c r="A40" s="16" t="s">
        <v>8</v>
      </c>
      <c r="B40" s="12" t="s">
        <v>40</v>
      </c>
      <c r="C40" s="12">
        <v>46</v>
      </c>
      <c r="D40" s="12">
        <f t="shared" si="0"/>
        <v>46</v>
      </c>
      <c r="E40" s="3">
        <f t="shared" si="8"/>
        <v>6.4</v>
      </c>
      <c r="F40" s="12">
        <v>47</v>
      </c>
      <c r="G40" s="3">
        <f t="shared" si="22"/>
        <v>53.4</v>
      </c>
      <c r="H40" s="3">
        <f t="shared" si="9"/>
        <v>6.4</v>
      </c>
      <c r="I40" s="12">
        <v>45</v>
      </c>
      <c r="J40" s="25">
        <f t="shared" si="23"/>
        <v>51.4</v>
      </c>
      <c r="K40" s="3">
        <f t="shared" si="10"/>
        <v>6.4</v>
      </c>
      <c r="L40" s="12">
        <v>50</v>
      </c>
      <c r="M40" s="3">
        <f t="shared" si="24"/>
        <v>56.4</v>
      </c>
      <c r="N40" s="3">
        <f t="shared" si="11"/>
        <v>5.6000000000000005</v>
      </c>
      <c r="O40" s="16" t="str">
        <f t="shared" si="4"/>
        <v>Winfrey, Jon</v>
      </c>
      <c r="P40" s="12">
        <v>44</v>
      </c>
      <c r="Q40" s="26">
        <f t="shared" si="25"/>
        <v>49.6</v>
      </c>
      <c r="R40" s="3">
        <f t="shared" si="12"/>
        <v>6.4</v>
      </c>
      <c r="S40" s="12">
        <v>51</v>
      </c>
      <c r="T40" s="3">
        <f t="shared" si="26"/>
        <v>57.4</v>
      </c>
      <c r="U40" s="3">
        <f t="shared" si="13"/>
        <v>5.6000000000000005</v>
      </c>
      <c r="V40" s="12"/>
      <c r="W40" s="3">
        <f>IF(V40&gt;0,U40+V40,"")</f>
      </c>
      <c r="X40" s="3">
        <f t="shared" si="14"/>
        <v>5.6000000000000005</v>
      </c>
      <c r="AB40" s="2" t="str">
        <f>A40</f>
        <v>Winfrey, Jon</v>
      </c>
      <c r="AC40" s="17">
        <f t="shared" si="15"/>
        <v>5.6000000000000005</v>
      </c>
    </row>
    <row r="41" spans="1:29" ht="15" customHeight="1">
      <c r="A41" s="16" t="s">
        <v>3</v>
      </c>
      <c r="B41" s="12" t="s">
        <v>40</v>
      </c>
      <c r="C41" s="21">
        <v>45</v>
      </c>
      <c r="D41" s="22">
        <f t="shared" si="0"/>
        <v>45</v>
      </c>
      <c r="E41" s="3">
        <f t="shared" si="8"/>
        <v>7.2</v>
      </c>
      <c r="F41" s="12">
        <v>44</v>
      </c>
      <c r="G41" s="3">
        <f t="shared" si="22"/>
        <v>51.2</v>
      </c>
      <c r="H41" s="3">
        <f t="shared" si="9"/>
        <v>8</v>
      </c>
      <c r="I41" s="12">
        <v>45</v>
      </c>
      <c r="J41" s="3">
        <f t="shared" si="23"/>
        <v>53</v>
      </c>
      <c r="K41" s="3">
        <f t="shared" si="10"/>
        <v>7.2</v>
      </c>
      <c r="L41" s="12">
        <v>43</v>
      </c>
      <c r="M41" s="26">
        <f t="shared" si="24"/>
        <v>50.2</v>
      </c>
      <c r="N41" s="3">
        <f t="shared" si="11"/>
        <v>8</v>
      </c>
      <c r="O41" s="16" t="str">
        <f t="shared" si="4"/>
        <v>Winfrey, Josh</v>
      </c>
      <c r="P41" s="12">
        <v>41</v>
      </c>
      <c r="Q41" s="24">
        <f t="shared" si="25"/>
        <v>49</v>
      </c>
      <c r="R41" s="3">
        <f t="shared" si="12"/>
        <v>8</v>
      </c>
      <c r="S41" s="12"/>
      <c r="T41" s="3">
        <f t="shared" si="26"/>
      </c>
      <c r="U41" s="3">
        <f t="shared" si="13"/>
        <v>8</v>
      </c>
      <c r="V41" s="12"/>
      <c r="W41" s="3">
        <f>IF(V41&gt;0,U41+V41,"")</f>
      </c>
      <c r="X41" s="3">
        <f t="shared" si="14"/>
        <v>8</v>
      </c>
      <c r="AB41" s="2" t="str">
        <f>A41</f>
        <v>Winfrey, Josh</v>
      </c>
      <c r="AC41" s="17">
        <f t="shared" si="15"/>
        <v>8</v>
      </c>
    </row>
    <row r="42" spans="1:29" ht="15" customHeight="1">
      <c r="A42" s="16"/>
      <c r="B42" s="12"/>
      <c r="C42" s="12"/>
      <c r="D42" s="12" t="str">
        <f>IF(C42&gt;0,C42," ")</f>
        <v> </v>
      </c>
      <c r="E42" s="3">
        <f>IF(C42&gt;0,(ROUND(54-AVERAGE(C42),0)*0.8),"")</f>
      </c>
      <c r="F42" s="12"/>
      <c r="G42" s="3">
        <f>IF(F42&gt;0,F42+E42,"")</f>
      </c>
      <c r="H42" s="3">
        <f>IF(C42+F42&gt;0,(ROUND(54-AVERAGE(C42,F42),0)*0.8),"")</f>
      </c>
      <c r="I42" s="12"/>
      <c r="J42" s="3">
        <f>IF(I42&gt;0,H42+I42,"")</f>
      </c>
      <c r="K42" s="3">
        <f>IF(C42+F42+I42&gt;0,(ROUND(54-AVERAGE(C42,F42,I42),0)*0.8),"")</f>
      </c>
      <c r="L42" s="12"/>
      <c r="M42" s="3">
        <f>IF(L42&gt;0,K42+L42,"")</f>
      </c>
      <c r="N42" s="3">
        <f>IF(C42+F42+I42+L42&gt;0,(ROUND(54-AVERAGE(C42,F42,I42,L42),0)*0.8),"")</f>
      </c>
      <c r="O42" s="16">
        <f>IF(A42&gt;"",A42,"")</f>
      </c>
      <c r="P42" s="12"/>
      <c r="Q42" s="3">
        <f>IF(P42&gt;0,P42+N42,"")</f>
      </c>
      <c r="R42" s="3">
        <f>IF(C42+F42+I42+L42+P42&gt;0,(ROUND(54-AVERAGE(C42,F42,I42,L42,P42),0)*0.8),"")</f>
      </c>
      <c r="S42" s="12"/>
      <c r="T42" s="3">
        <f>IF(S42&gt;0,R42+S42,"")</f>
      </c>
      <c r="U42" s="3">
        <f>IF(C42+F42+I42+L42+P42+S42&gt;0,(ROUND(54-AVERAGE(C42,F42,I42,L42,P42,S42),0)*0.8),"")</f>
      </c>
      <c r="V42" s="12"/>
      <c r="W42" s="3">
        <f>IF(V42&gt;0,U42+V42,"")</f>
      </c>
      <c r="X42" s="3">
        <f>IF(C42+F42+I42+L42+P42+S42+V42&gt;0,(ROUND(54-AVERAGE(C42,F42,I42,L42,P42,S42,V42),0)*0.8),"")</f>
      </c>
      <c r="AB42" s="2">
        <f>A42</f>
        <v>0</v>
      </c>
      <c r="AC42" s="17">
        <f>X42</f>
      </c>
    </row>
    <row r="43" spans="1:29" ht="15" customHeight="1">
      <c r="A43" s="16"/>
      <c r="B43" s="12"/>
      <c r="C43" s="12"/>
      <c r="D43" s="12" t="str">
        <f>IF(C43&gt;0,C43," ")</f>
        <v> </v>
      </c>
      <c r="E43" s="3">
        <f>IF(C43&gt;0,(ROUND(54-AVERAGE(C43),0)*0.8),"")</f>
      </c>
      <c r="F43" s="12"/>
      <c r="G43" s="3">
        <f t="shared" si="22"/>
      </c>
      <c r="H43" s="3">
        <f>IF(C43+F43&gt;0,(ROUND(54-AVERAGE(C43,F43),0)*0.8),"")</f>
      </c>
      <c r="I43" s="12"/>
      <c r="J43" s="3">
        <f t="shared" si="23"/>
      </c>
      <c r="K43" s="3">
        <f>IF(C43+F43+I43&gt;0,(ROUND(54-AVERAGE(C43,F43,I43),0)*0.8),"")</f>
      </c>
      <c r="L43" s="12"/>
      <c r="M43" s="3">
        <f t="shared" si="24"/>
      </c>
      <c r="N43" s="3">
        <f>IF(C43+F43+I43+L43&gt;0,(ROUND(54-AVERAGE(C43,F43,I43,L43),0)*0.8),"")</f>
      </c>
      <c r="O43" s="16">
        <f>IF(A43&gt;"",A43,"")</f>
      </c>
      <c r="P43" s="12"/>
      <c r="Q43" s="3">
        <f t="shared" si="25"/>
      </c>
      <c r="R43" s="3">
        <f>IF(C43+F43+I43+L43+P43&gt;0,(ROUND(54-AVERAGE(C43,F43,I43,L43,P43),0)*0.8),"")</f>
      </c>
      <c r="S43" s="12"/>
      <c r="T43" s="3">
        <f t="shared" si="26"/>
      </c>
      <c r="U43" s="3">
        <f>IF(C43+F43+I43+L43+P43+S43&gt;0,(ROUND(54-AVERAGE(C43,F43,I43,L43,P43,S43),0)*0.8),"")</f>
      </c>
      <c r="V43" s="12"/>
      <c r="W43" s="3">
        <f>IF(V43&gt;0,U43+V43,"")</f>
      </c>
      <c r="X43" s="3">
        <f t="shared" si="14"/>
      </c>
      <c r="AB43" s="2">
        <f>A43</f>
        <v>0</v>
      </c>
      <c r="AC43" s="17">
        <f t="shared" si="15"/>
      </c>
    </row>
    <row r="44" spans="1:29" ht="15" customHeight="1">
      <c r="A44" s="16"/>
      <c r="B44" s="12"/>
      <c r="C44" s="12"/>
      <c r="D44" s="12" t="str">
        <f>IF(C44&gt;0,C44," ")</f>
        <v> </v>
      </c>
      <c r="E44" s="3">
        <f>IF(C44&gt;0,(ROUND(54-AVERAGE(C44),0)*0.8),"")</f>
      </c>
      <c r="F44" s="12"/>
      <c r="G44" s="3">
        <f t="shared" si="22"/>
      </c>
      <c r="H44" s="3">
        <f>IF(C44+F44&gt;0,(ROUND(54-AVERAGE(C44,F44),0)*0.8),"")</f>
      </c>
      <c r="I44" s="12"/>
      <c r="J44" s="3">
        <f t="shared" si="23"/>
      </c>
      <c r="K44" s="3">
        <f>IF(C44+F44+I44&gt;0,(ROUND(54-AVERAGE(C44,F44,I44),0)*0.8),"")</f>
      </c>
      <c r="L44" s="12"/>
      <c r="M44" s="3">
        <f t="shared" si="24"/>
      </c>
      <c r="N44" s="3">
        <f>IF(C44+F44+I44+L44&gt;0,(ROUND(54-AVERAGE(C44,F44,I44,L44),0)*0.8),"")</f>
      </c>
      <c r="O44" s="16">
        <f>IF(A44&gt;"",A44,"")</f>
      </c>
      <c r="P44" s="12"/>
      <c r="Q44" s="3">
        <f t="shared" si="25"/>
      </c>
      <c r="R44" s="3">
        <f>IF(C44+F44+I44+L44+P44&gt;0,(ROUND(54-AVERAGE(C44,F44,I44,L44,P44),0)*0.8),"")</f>
      </c>
      <c r="S44" s="12"/>
      <c r="T44" s="3">
        <f t="shared" si="26"/>
      </c>
      <c r="U44" s="3">
        <f>IF(C44+F44+I44+L44+P44+S44&gt;0,(ROUND(54-AVERAGE(C44,F44,I44,L44,P44,S44),0)*0.8),"")</f>
      </c>
      <c r="V44" s="12"/>
      <c r="W44" s="3">
        <f>IF(V44&gt;0,U44+V44,"")</f>
      </c>
      <c r="X44" s="3">
        <f t="shared" si="14"/>
      </c>
      <c r="AB44" s="2">
        <f>A44</f>
        <v>0</v>
      </c>
      <c r="AC44" s="17">
        <f t="shared" si="15"/>
      </c>
    </row>
    <row r="45" spans="1:29" ht="15" customHeight="1">
      <c r="A45" s="16"/>
      <c r="B45" s="12"/>
      <c r="C45" s="12"/>
      <c r="D45" s="12" t="str">
        <f>IF(C45&gt;0,C45," ")</f>
        <v> </v>
      </c>
      <c r="E45" s="3">
        <f t="shared" si="8"/>
      </c>
      <c r="F45" s="12"/>
      <c r="G45" s="3">
        <f t="shared" si="22"/>
      </c>
      <c r="H45" s="3">
        <f t="shared" si="9"/>
      </c>
      <c r="I45" s="12"/>
      <c r="J45" s="3">
        <f t="shared" si="23"/>
      </c>
      <c r="K45" s="3">
        <f t="shared" si="10"/>
      </c>
      <c r="L45" s="12"/>
      <c r="M45" s="3">
        <f t="shared" si="24"/>
      </c>
      <c r="N45" s="3">
        <f t="shared" si="11"/>
      </c>
      <c r="O45" s="16">
        <f t="shared" si="4"/>
      </c>
      <c r="P45" s="12"/>
      <c r="Q45" s="3">
        <f t="shared" si="25"/>
      </c>
      <c r="R45" s="3">
        <f t="shared" si="12"/>
      </c>
      <c r="S45" s="12"/>
      <c r="T45" s="3">
        <f t="shared" si="26"/>
      </c>
      <c r="U45" s="3">
        <f t="shared" si="13"/>
      </c>
      <c r="V45" s="12"/>
      <c r="W45" s="3">
        <f>IF(V45&gt;0,U45+V45,"")</f>
      </c>
      <c r="X45" s="3">
        <f t="shared" si="14"/>
      </c>
      <c r="AB45" s="2">
        <f>A45</f>
        <v>0</v>
      </c>
      <c r="AC45" s="17">
        <f t="shared" si="15"/>
      </c>
    </row>
    <row r="46" spans="1:29" ht="15" customHeight="1">
      <c r="A46" s="16"/>
      <c r="B46" s="12"/>
      <c r="C46" s="12"/>
      <c r="D46" s="12" t="str">
        <f>IF(C46&gt;0,C46," ")</f>
        <v> </v>
      </c>
      <c r="E46" s="3">
        <f t="shared" si="8"/>
      </c>
      <c r="F46" s="12"/>
      <c r="G46" s="3">
        <f t="shared" si="22"/>
      </c>
      <c r="H46" s="3">
        <f t="shared" si="9"/>
      </c>
      <c r="I46" s="12"/>
      <c r="J46" s="3">
        <f t="shared" si="23"/>
      </c>
      <c r="K46" s="3">
        <f t="shared" si="10"/>
      </c>
      <c r="L46" s="12"/>
      <c r="M46" s="3">
        <f t="shared" si="24"/>
      </c>
      <c r="N46" s="3">
        <f t="shared" si="11"/>
      </c>
      <c r="O46" s="16">
        <f t="shared" si="4"/>
      </c>
      <c r="P46" s="12"/>
      <c r="Q46" s="3">
        <f t="shared" si="25"/>
      </c>
      <c r="R46" s="3">
        <f t="shared" si="12"/>
      </c>
      <c r="S46" s="12"/>
      <c r="T46" s="3">
        <f t="shared" si="26"/>
      </c>
      <c r="U46" s="3">
        <f t="shared" si="13"/>
      </c>
      <c r="V46" s="12"/>
      <c r="W46" s="3">
        <f>IF(V46&gt;0,U46+V46,"")</f>
      </c>
      <c r="X46" s="3">
        <f t="shared" si="14"/>
      </c>
      <c r="AB46" s="2">
        <f>A46</f>
        <v>0</v>
      </c>
      <c r="AC46" s="17">
        <f t="shared" si="15"/>
      </c>
    </row>
    <row r="47" spans="1:27" ht="15.75" customHeight="1">
      <c r="A47" s="5" t="s">
        <v>12</v>
      </c>
      <c r="B47" s="29" t="s">
        <v>13</v>
      </c>
      <c r="C47" s="29"/>
      <c r="D47" s="30" t="s">
        <v>14</v>
      </c>
      <c r="E47" s="30"/>
      <c r="F47" s="31" t="s">
        <v>15</v>
      </c>
      <c r="G47" s="31"/>
      <c r="H47" s="32" t="s">
        <v>16</v>
      </c>
      <c r="I47" s="32"/>
      <c r="J47" s="33" t="s">
        <v>19</v>
      </c>
      <c r="K47" s="33"/>
      <c r="L47" s="28" t="s">
        <v>18</v>
      </c>
      <c r="M47" s="28"/>
      <c r="O47" s="5" t="s">
        <v>12</v>
      </c>
      <c r="P47" s="29" t="s">
        <v>13</v>
      </c>
      <c r="Q47" s="29"/>
      <c r="R47" s="30" t="s">
        <v>14</v>
      </c>
      <c r="S47" s="30"/>
      <c r="T47" s="31" t="s">
        <v>15</v>
      </c>
      <c r="U47" s="31"/>
      <c r="V47" s="32" t="s">
        <v>16</v>
      </c>
      <c r="W47" s="32"/>
      <c r="X47" s="33" t="s">
        <v>19</v>
      </c>
      <c r="Y47" s="33"/>
      <c r="Z47" s="28" t="s">
        <v>18</v>
      </c>
      <c r="AA47" s="28"/>
    </row>
  </sheetData>
  <sheetProtection/>
  <mergeCells count="12">
    <mergeCell ref="J47:K47"/>
    <mergeCell ref="B47:C47"/>
    <mergeCell ref="D47:E47"/>
    <mergeCell ref="F47:G47"/>
    <mergeCell ref="H47:I47"/>
    <mergeCell ref="Z47:AA47"/>
    <mergeCell ref="L47:M47"/>
    <mergeCell ref="P47:Q47"/>
    <mergeCell ref="R47:S47"/>
    <mergeCell ref="T47:U47"/>
    <mergeCell ref="V47:W47"/>
    <mergeCell ref="X47:Y47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&amp;KFF00002013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2013-08-13T03:33:46Z</cp:lastPrinted>
  <dcterms:created xsi:type="dcterms:W3CDTF">2009-07-07T03:48:50Z</dcterms:created>
  <dcterms:modified xsi:type="dcterms:W3CDTF">2013-08-13T14:02:59Z</dcterms:modified>
  <cp:category/>
  <cp:version/>
  <cp:contentType/>
  <cp:contentStatus/>
</cp:coreProperties>
</file>