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9092" windowHeight="8412"/>
  </bookViews>
  <sheets>
    <sheet name="as-of-now" sheetId="2" r:id="rId1"/>
  </sheets>
  <calcPr calcId="125725"/>
</workbook>
</file>

<file path=xl/calcChain.xml><?xml version="1.0" encoding="utf-8"?>
<calcChain xmlns="http://schemas.openxmlformats.org/spreadsheetml/2006/main">
  <c r="BQ62" i="2"/>
  <c r="BP62"/>
  <c r="BN62"/>
  <c r="BM62"/>
  <c r="BK62"/>
  <c r="BJ62"/>
  <c r="BH62"/>
  <c r="BC62"/>
  <c r="BG62" s="1"/>
  <c r="BB62"/>
  <c r="AZ62"/>
  <c r="AY62"/>
  <c r="AW62"/>
  <c r="AV62"/>
  <c r="AT62"/>
  <c r="AS62"/>
  <c r="AO62"/>
  <c r="AN62"/>
  <c r="AL62"/>
  <c r="AK62"/>
  <c r="AI62"/>
  <c r="AH62"/>
  <c r="AF62"/>
  <c r="AE62"/>
  <c r="AC62"/>
  <c r="BE62" s="1"/>
  <c r="AA62"/>
  <c r="Z62"/>
  <c r="X62"/>
  <c r="W62"/>
  <c r="U62"/>
  <c r="T62"/>
  <c r="R62"/>
  <c r="Q62"/>
  <c r="O62"/>
  <c r="AQ62" s="1"/>
  <c r="N62"/>
  <c r="M62"/>
  <c r="K62"/>
  <c r="J62"/>
  <c r="H62"/>
  <c r="G62"/>
  <c r="E62"/>
  <c r="D62"/>
  <c r="BQ61"/>
  <c r="BP61"/>
  <c r="BN61"/>
  <c r="BM61"/>
  <c r="BK61"/>
  <c r="BJ61"/>
  <c r="BH61"/>
  <c r="BG61"/>
  <c r="BC61"/>
  <c r="BB61"/>
  <c r="AZ61"/>
  <c r="AY61"/>
  <c r="AW61"/>
  <c r="AV61"/>
  <c r="AT61"/>
  <c r="AS61"/>
  <c r="AO61"/>
  <c r="AN61"/>
  <c r="AL61"/>
  <c r="AK61"/>
  <c r="AI61"/>
  <c r="AH61"/>
  <c r="AF61"/>
  <c r="AE61"/>
  <c r="AC61"/>
  <c r="BE61" s="1"/>
  <c r="AA61"/>
  <c r="Z61"/>
  <c r="X61"/>
  <c r="W61"/>
  <c r="U61"/>
  <c r="T61"/>
  <c r="R61"/>
  <c r="Q61"/>
  <c r="O61"/>
  <c r="AQ61" s="1"/>
  <c r="N61"/>
  <c r="M61"/>
  <c r="K61"/>
  <c r="J61"/>
  <c r="H61"/>
  <c r="G61"/>
  <c r="E61"/>
  <c r="D61"/>
  <c r="BP21"/>
  <c r="BP12"/>
  <c r="BP60"/>
  <c r="BP59"/>
  <c r="BP58"/>
  <c r="BP57"/>
  <c r="BP56"/>
  <c r="BP55"/>
  <c r="BP54"/>
  <c r="BP53"/>
  <c r="BP52"/>
  <c r="BP51"/>
  <c r="BP50"/>
  <c r="BP49"/>
  <c r="BP48"/>
  <c r="BP47"/>
  <c r="BP46"/>
  <c r="BP45"/>
  <c r="BP44"/>
  <c r="BP43"/>
  <c r="BP42"/>
  <c r="BP41"/>
  <c r="BP40"/>
  <c r="BP39"/>
  <c r="BP38"/>
  <c r="BP37"/>
  <c r="BP35"/>
  <c r="BP34"/>
  <c r="BP33"/>
  <c r="BP32"/>
  <c r="BP31"/>
  <c r="BP30"/>
  <c r="BP29"/>
  <c r="BP28"/>
  <c r="BP27"/>
  <c r="BP26"/>
  <c r="BP25"/>
  <c r="BP24"/>
  <c r="BP23"/>
  <c r="BP22"/>
  <c r="BP20"/>
  <c r="BP19"/>
  <c r="BP18"/>
  <c r="BP17"/>
  <c r="BP16"/>
  <c r="BP15"/>
  <c r="BP14"/>
  <c r="BP13"/>
  <c r="BP11"/>
  <c r="BP10"/>
  <c r="BP9"/>
  <c r="BP8"/>
  <c r="BP7"/>
  <c r="BP6"/>
  <c r="BP5"/>
  <c r="BP4"/>
  <c r="BP3"/>
  <c r="BQ21"/>
  <c r="BQ12"/>
  <c r="BQ36"/>
  <c r="BQ60"/>
  <c r="BQ59"/>
  <c r="BQ58"/>
  <c r="BQ57"/>
  <c r="BQ56"/>
  <c r="BQ55"/>
  <c r="BQ54"/>
  <c r="BQ53"/>
  <c r="BQ52"/>
  <c r="BQ51"/>
  <c r="BQ50"/>
  <c r="BQ49"/>
  <c r="BQ48"/>
  <c r="BQ47"/>
  <c r="BQ46"/>
  <c r="BQ45"/>
  <c r="BQ44"/>
  <c r="BQ43"/>
  <c r="BQ42"/>
  <c r="BQ41"/>
  <c r="BQ40"/>
  <c r="BQ39"/>
  <c r="BQ38"/>
  <c r="BQ37"/>
  <c r="BQ35"/>
  <c r="BQ34"/>
  <c r="BQ33"/>
  <c r="BQ32"/>
  <c r="BQ31"/>
  <c r="BQ30"/>
  <c r="BQ29"/>
  <c r="BQ28"/>
  <c r="BQ27"/>
  <c r="BQ26"/>
  <c r="BQ25"/>
  <c r="BQ24"/>
  <c r="BQ23"/>
  <c r="BQ22"/>
  <c r="BQ20"/>
  <c r="BQ19"/>
  <c r="BQ18"/>
  <c r="BQ17"/>
  <c r="BQ16"/>
  <c r="BQ15"/>
  <c r="BQ14"/>
  <c r="BQ13"/>
  <c r="BQ11"/>
  <c r="BQ10"/>
  <c r="BQ9"/>
  <c r="BQ8"/>
  <c r="BQ7"/>
  <c r="BQ6"/>
  <c r="BQ5"/>
  <c r="BQ4"/>
  <c r="BQ3"/>
  <c r="BQ2"/>
  <c r="BN21"/>
  <c r="BN12"/>
  <c r="BN36"/>
  <c r="BP36" s="1"/>
  <c r="BN60"/>
  <c r="BN59"/>
  <c r="BN58"/>
  <c r="BN57"/>
  <c r="BN56"/>
  <c r="BN55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5"/>
  <c r="BN34"/>
  <c r="BN33"/>
  <c r="BN32"/>
  <c r="BN31"/>
  <c r="BN30"/>
  <c r="BN29"/>
  <c r="BN28"/>
  <c r="BN27"/>
  <c r="BN26"/>
  <c r="BN25"/>
  <c r="BN24"/>
  <c r="BN23"/>
  <c r="BN22"/>
  <c r="BN20"/>
  <c r="BN19"/>
  <c r="BN18"/>
  <c r="BN17"/>
  <c r="BN16"/>
  <c r="BN15"/>
  <c r="BN14"/>
  <c r="BN13"/>
  <c r="BN11"/>
  <c r="BN10"/>
  <c r="BN9"/>
  <c r="BN8"/>
  <c r="BN7"/>
  <c r="BN6"/>
  <c r="BN5"/>
  <c r="BN4"/>
  <c r="BN3"/>
  <c r="BN2"/>
  <c r="BK2"/>
  <c r="BH2"/>
  <c r="BC2"/>
  <c r="AZ2"/>
  <c r="AW2"/>
  <c r="AT2"/>
  <c r="AO2"/>
  <c r="AL2"/>
  <c r="AI2"/>
  <c r="AF2"/>
  <c r="AA2"/>
  <c r="X2"/>
  <c r="U2"/>
  <c r="R2"/>
  <c r="N2"/>
  <c r="K2"/>
  <c r="H2"/>
  <c r="BK21"/>
  <c r="BK12"/>
  <c r="BK60"/>
  <c r="BK59"/>
  <c r="BK36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5"/>
  <c r="BK34"/>
  <c r="BK33"/>
  <c r="BK32"/>
  <c r="BK31"/>
  <c r="BK30"/>
  <c r="BK29"/>
  <c r="BK28"/>
  <c r="BK27"/>
  <c r="BK26"/>
  <c r="BK25"/>
  <c r="BK24"/>
  <c r="BK23"/>
  <c r="BK22"/>
  <c r="BK20"/>
  <c r="BK19"/>
  <c r="BK18"/>
  <c r="BK17"/>
  <c r="BK16"/>
  <c r="BK15"/>
  <c r="BK14"/>
  <c r="BK13"/>
  <c r="BK11"/>
  <c r="BK10"/>
  <c r="BK9"/>
  <c r="BK8"/>
  <c r="BK7"/>
  <c r="BK6"/>
  <c r="BK5"/>
  <c r="BK4"/>
  <c r="BK3"/>
  <c r="BM21"/>
  <c r="BM12"/>
  <c r="BM60"/>
  <c r="BM59"/>
  <c r="BM36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5"/>
  <c r="BM34"/>
  <c r="BM33"/>
  <c r="BM32"/>
  <c r="BM31"/>
  <c r="BM30"/>
  <c r="BM29"/>
  <c r="BM28"/>
  <c r="BM27"/>
  <c r="BM26"/>
  <c r="BM25"/>
  <c r="BM24"/>
  <c r="BM23"/>
  <c r="BM22"/>
  <c r="BM20"/>
  <c r="BM19"/>
  <c r="BM18"/>
  <c r="BM17"/>
  <c r="BM16"/>
  <c r="BM15"/>
  <c r="BM14"/>
  <c r="BM13"/>
  <c r="BM11"/>
  <c r="BM10"/>
  <c r="BM9"/>
  <c r="BM8"/>
  <c r="BM7"/>
  <c r="BM6"/>
  <c r="BM5"/>
  <c r="BM4"/>
  <c r="BM3"/>
  <c r="BJ12"/>
  <c r="BJ60"/>
  <c r="BJ59"/>
  <c r="BJ36"/>
  <c r="BJ57"/>
  <c r="BJ55"/>
  <c r="BJ54"/>
  <c r="BJ53"/>
  <c r="BJ51"/>
  <c r="BJ50"/>
  <c r="BJ49"/>
  <c r="BJ48"/>
  <c r="BJ47"/>
  <c r="BJ46"/>
  <c r="BJ44"/>
  <c r="BJ42"/>
  <c r="BJ41"/>
  <c r="BJ40"/>
  <c r="BJ39"/>
  <c r="BJ38"/>
  <c r="BJ35"/>
  <c r="BJ34"/>
  <c r="BJ33"/>
  <c r="BJ32"/>
  <c r="BJ30"/>
  <c r="BJ29"/>
  <c r="BJ28"/>
  <c r="BJ27"/>
  <c r="BJ26"/>
  <c r="BJ25"/>
  <c r="BJ24"/>
  <c r="BJ23"/>
  <c r="BJ22"/>
  <c r="BJ19"/>
  <c r="BJ18"/>
  <c r="BJ17"/>
  <c r="BJ16"/>
  <c r="BJ14"/>
  <c r="BJ13"/>
  <c r="BJ11"/>
  <c r="BJ10"/>
  <c r="BJ9"/>
  <c r="BJ8"/>
  <c r="BJ7"/>
  <c r="BJ5"/>
  <c r="BJ4"/>
  <c r="BJ3"/>
  <c r="BG21"/>
  <c r="BG60"/>
  <c r="BG59"/>
  <c r="BG36"/>
  <c r="BG57"/>
  <c r="BG56"/>
  <c r="BG55"/>
  <c r="BG54"/>
  <c r="BG53"/>
  <c r="BG51"/>
  <c r="BG50"/>
  <c r="BG49"/>
  <c r="BG48"/>
  <c r="BG47"/>
  <c r="BG46"/>
  <c r="BG44"/>
  <c r="BG42"/>
  <c r="BG41"/>
  <c r="BG40"/>
  <c r="BG39"/>
  <c r="BG38"/>
  <c r="BG35"/>
  <c r="BG34"/>
  <c r="BG33"/>
  <c r="BG32"/>
  <c r="BG31"/>
  <c r="BG30"/>
  <c r="BG29"/>
  <c r="BG28"/>
  <c r="BG27"/>
  <c r="BG26"/>
  <c r="BG25"/>
  <c r="BG24"/>
  <c r="BG23"/>
  <c r="BG22"/>
  <c r="BG19"/>
  <c r="BG17"/>
  <c r="BG16"/>
  <c r="BG14"/>
  <c r="BG13"/>
  <c r="BG11"/>
  <c r="BG10"/>
  <c r="BG9"/>
  <c r="BG8"/>
  <c r="BG7"/>
  <c r="BG5"/>
  <c r="BG4"/>
  <c r="BG3"/>
  <c r="BH21"/>
  <c r="BJ21" s="1"/>
  <c r="BH12"/>
  <c r="BH60"/>
  <c r="BH59"/>
  <c r="BH36"/>
  <c r="BH58"/>
  <c r="BJ58" s="1"/>
  <c r="BH57"/>
  <c r="BH56"/>
  <c r="BJ56" s="1"/>
  <c r="BH55"/>
  <c r="BH54"/>
  <c r="BH53"/>
  <c r="BH52"/>
  <c r="BJ52" s="1"/>
  <c r="BH51"/>
  <c r="BH50"/>
  <c r="BH49"/>
  <c r="BH48"/>
  <c r="BH47"/>
  <c r="BH46"/>
  <c r="BH45"/>
  <c r="BJ45" s="1"/>
  <c r="BH44"/>
  <c r="BH43"/>
  <c r="BJ43" s="1"/>
  <c r="BH42"/>
  <c r="BH41"/>
  <c r="BH40"/>
  <c r="BH39"/>
  <c r="BH38"/>
  <c r="BH37"/>
  <c r="BJ37" s="1"/>
  <c r="BH35"/>
  <c r="BH34"/>
  <c r="BH33"/>
  <c r="BH32"/>
  <c r="BH31"/>
  <c r="BJ31" s="1"/>
  <c r="BH30"/>
  <c r="BH29"/>
  <c r="BH28"/>
  <c r="BH27"/>
  <c r="BH26"/>
  <c r="BH25"/>
  <c r="BH24"/>
  <c r="BH23"/>
  <c r="BH22"/>
  <c r="BH20"/>
  <c r="BJ20" s="1"/>
  <c r="BH19"/>
  <c r="BH18"/>
  <c r="BH17"/>
  <c r="BH16"/>
  <c r="BH15"/>
  <c r="BJ15" s="1"/>
  <c r="BH14"/>
  <c r="BH13"/>
  <c r="BH11"/>
  <c r="BH10"/>
  <c r="BH9"/>
  <c r="BH8"/>
  <c r="BH7"/>
  <c r="BH6"/>
  <c r="BJ6" s="1"/>
  <c r="BH5"/>
  <c r="BH4"/>
  <c r="BH3"/>
  <c r="BP2"/>
  <c r="BM2"/>
  <c r="BJ2"/>
  <c r="AW21"/>
  <c r="AW12"/>
  <c r="AW25"/>
  <c r="AW22"/>
  <c r="AW60"/>
  <c r="AW59"/>
  <c r="AW36"/>
  <c r="AW58"/>
  <c r="AW57"/>
  <c r="AW56"/>
  <c r="AW55"/>
  <c r="AW54"/>
  <c r="AW53"/>
  <c r="AW52"/>
  <c r="AW51"/>
  <c r="AW50"/>
  <c r="AW49"/>
  <c r="AW48"/>
  <c r="AW47"/>
  <c r="AW46"/>
  <c r="AW45"/>
  <c r="AY45" s="1"/>
  <c r="AW44"/>
  <c r="AW43"/>
  <c r="AW42"/>
  <c r="AW41"/>
  <c r="AW40"/>
  <c r="AW39"/>
  <c r="AW38"/>
  <c r="AW37"/>
  <c r="AW35"/>
  <c r="AW34"/>
  <c r="AW33"/>
  <c r="AW32"/>
  <c r="AW31"/>
  <c r="AW30"/>
  <c r="AW29"/>
  <c r="AW28"/>
  <c r="AW27"/>
  <c r="AW26"/>
  <c r="AW24"/>
  <c r="AW23"/>
  <c r="AW20"/>
  <c r="AW19"/>
  <c r="AW18"/>
  <c r="AW17"/>
  <c r="AW16"/>
  <c r="AW15"/>
  <c r="AY15" s="1"/>
  <c r="AW14"/>
  <c r="AW13"/>
  <c r="AW11"/>
  <c r="AW10"/>
  <c r="AW9"/>
  <c r="AW8"/>
  <c r="AW7"/>
  <c r="AW6"/>
  <c r="AW5"/>
  <c r="AW4"/>
  <c r="AY4" s="1"/>
  <c r="AW3"/>
  <c r="AT20"/>
  <c r="AT19"/>
  <c r="BC21"/>
  <c r="BC12"/>
  <c r="BG12" s="1"/>
  <c r="BC25"/>
  <c r="BC22"/>
  <c r="BC60"/>
  <c r="BC59"/>
  <c r="BC36"/>
  <c r="BC58"/>
  <c r="BG58" s="1"/>
  <c r="BC57"/>
  <c r="BC56"/>
  <c r="BC55"/>
  <c r="BC54"/>
  <c r="BC53"/>
  <c r="BC52"/>
  <c r="BG52" s="1"/>
  <c r="BC51"/>
  <c r="BC50"/>
  <c r="BC49"/>
  <c r="BC48"/>
  <c r="BC47"/>
  <c r="BC46"/>
  <c r="BC45"/>
  <c r="BG45" s="1"/>
  <c r="BC44"/>
  <c r="BC43"/>
  <c r="BG43" s="1"/>
  <c r="BC42"/>
  <c r="BC41"/>
  <c r="BC40"/>
  <c r="BC39"/>
  <c r="BC38"/>
  <c r="BC37"/>
  <c r="BG37" s="1"/>
  <c r="BC35"/>
  <c r="BC34"/>
  <c r="BC33"/>
  <c r="BC32"/>
  <c r="BC31"/>
  <c r="BC30"/>
  <c r="BC29"/>
  <c r="BC28"/>
  <c r="BC27"/>
  <c r="BC26"/>
  <c r="BC24"/>
  <c r="BC23"/>
  <c r="BC20"/>
  <c r="BG20" s="1"/>
  <c r="BC19"/>
  <c r="BC18"/>
  <c r="BG18" s="1"/>
  <c r="BC17"/>
  <c r="BC16"/>
  <c r="BC15"/>
  <c r="BG15" s="1"/>
  <c r="BC14"/>
  <c r="BC13"/>
  <c r="BC11"/>
  <c r="BC10"/>
  <c r="BC9"/>
  <c r="BC8"/>
  <c r="BC7"/>
  <c r="BC6"/>
  <c r="BG6" s="1"/>
  <c r="BC5"/>
  <c r="BC4"/>
  <c r="BC3"/>
  <c r="BG2"/>
  <c r="AZ21"/>
  <c r="AZ12"/>
  <c r="AZ25"/>
  <c r="AZ22"/>
  <c r="AZ60"/>
  <c r="AZ59"/>
  <c r="AZ36"/>
  <c r="AZ58"/>
  <c r="BB58" s="1"/>
  <c r="AZ57"/>
  <c r="AZ56"/>
  <c r="AZ55"/>
  <c r="AZ54"/>
  <c r="AZ53"/>
  <c r="AZ52"/>
  <c r="AZ51"/>
  <c r="AZ50"/>
  <c r="AZ49"/>
  <c r="AZ48"/>
  <c r="AZ47"/>
  <c r="AZ46"/>
  <c r="AZ45"/>
  <c r="AZ44"/>
  <c r="AZ43"/>
  <c r="AZ42"/>
  <c r="AZ41"/>
  <c r="AZ40"/>
  <c r="AZ39"/>
  <c r="AZ38"/>
  <c r="BB38" s="1"/>
  <c r="AZ37"/>
  <c r="AZ35"/>
  <c r="AZ34"/>
  <c r="AZ33"/>
  <c r="AZ32"/>
  <c r="AZ31"/>
  <c r="AZ30"/>
  <c r="AZ29"/>
  <c r="AZ28"/>
  <c r="AZ27"/>
  <c r="AZ26"/>
  <c r="AZ24"/>
  <c r="AZ23"/>
  <c r="AZ20"/>
  <c r="BB20" s="1"/>
  <c r="AZ19"/>
  <c r="AZ18"/>
  <c r="AZ17"/>
  <c r="AZ16"/>
  <c r="AZ15"/>
  <c r="AZ14"/>
  <c r="AZ13"/>
  <c r="AZ11"/>
  <c r="AZ10"/>
  <c r="AZ9"/>
  <c r="AZ8"/>
  <c r="BB8" s="1"/>
  <c r="AZ7"/>
  <c r="AZ6"/>
  <c r="BB6" s="1"/>
  <c r="AZ5"/>
  <c r="AZ4"/>
  <c r="AZ3"/>
  <c r="BB37"/>
  <c r="BB4"/>
  <c r="AY3"/>
  <c r="BB54"/>
  <c r="BB24"/>
  <c r="BB44"/>
  <c r="BB43"/>
  <c r="BB17"/>
  <c r="AY38"/>
  <c r="AY31"/>
  <c r="AT21"/>
  <c r="AT12"/>
  <c r="AT25"/>
  <c r="AT22"/>
  <c r="AT60"/>
  <c r="AT59"/>
  <c r="AT36"/>
  <c r="AT58"/>
  <c r="AV58" s="1"/>
  <c r="AT57"/>
  <c r="AT56"/>
  <c r="AT55"/>
  <c r="AT54"/>
  <c r="AV54" s="1"/>
  <c r="AT53"/>
  <c r="AT52"/>
  <c r="AT51"/>
  <c r="AT50"/>
  <c r="AT49"/>
  <c r="AT48"/>
  <c r="AT47"/>
  <c r="AT46"/>
  <c r="AT45"/>
  <c r="AT44"/>
  <c r="AT43"/>
  <c r="AT42"/>
  <c r="AT41"/>
  <c r="AT40"/>
  <c r="AT39"/>
  <c r="AT38"/>
  <c r="AV38" s="1"/>
  <c r="AT37"/>
  <c r="AT35"/>
  <c r="AT34"/>
  <c r="AT33"/>
  <c r="AT32"/>
  <c r="AT31"/>
  <c r="AT30"/>
  <c r="AT29"/>
  <c r="AT28"/>
  <c r="AT27"/>
  <c r="AT26"/>
  <c r="AT24"/>
  <c r="AV24" s="1"/>
  <c r="AT23"/>
  <c r="AV20"/>
  <c r="AT18"/>
  <c r="AV18" s="1"/>
  <c r="AT17"/>
  <c r="AT16"/>
  <c r="AT15"/>
  <c r="AT14"/>
  <c r="AT13"/>
  <c r="AT11"/>
  <c r="AT10"/>
  <c r="AT9"/>
  <c r="AV9" s="1"/>
  <c r="AT8"/>
  <c r="AT7"/>
  <c r="AT6"/>
  <c r="AV6" s="1"/>
  <c r="AT5"/>
  <c r="AT4"/>
  <c r="AT3"/>
  <c r="AV2"/>
  <c r="BB21"/>
  <c r="AY21"/>
  <c r="AV21"/>
  <c r="AS21"/>
  <c r="BB12"/>
  <c r="AY12"/>
  <c r="AV12"/>
  <c r="AS12"/>
  <c r="BB25"/>
  <c r="AY25"/>
  <c r="AV25"/>
  <c r="AS25"/>
  <c r="BB22"/>
  <c r="AY22"/>
  <c r="AV22"/>
  <c r="BB60"/>
  <c r="AY60"/>
  <c r="AV60"/>
  <c r="AS60"/>
  <c r="BB59"/>
  <c r="AY59"/>
  <c r="AV59"/>
  <c r="AS59"/>
  <c r="BB36"/>
  <c r="AY36"/>
  <c r="AV36"/>
  <c r="AS36"/>
  <c r="AY58"/>
  <c r="AS58"/>
  <c r="BB57"/>
  <c r="AY57"/>
  <c r="AV57"/>
  <c r="AS57"/>
  <c r="BB56"/>
  <c r="AY56"/>
  <c r="AV56"/>
  <c r="AS56"/>
  <c r="BB55"/>
  <c r="AY55"/>
  <c r="AV55"/>
  <c r="AS55"/>
  <c r="AY54"/>
  <c r="AS54"/>
  <c r="BB53"/>
  <c r="AY53"/>
  <c r="AV53"/>
  <c r="BB52"/>
  <c r="AY52"/>
  <c r="AV52"/>
  <c r="AS52"/>
  <c r="BB51"/>
  <c r="AY51"/>
  <c r="AV51"/>
  <c r="AS51"/>
  <c r="BB50"/>
  <c r="AY50"/>
  <c r="AV50"/>
  <c r="AS50"/>
  <c r="BB49"/>
  <c r="AY49"/>
  <c r="AV49"/>
  <c r="AS49"/>
  <c r="BB48"/>
  <c r="AY48"/>
  <c r="AV48"/>
  <c r="AS48"/>
  <c r="BB47"/>
  <c r="AY47"/>
  <c r="AV47"/>
  <c r="AS47"/>
  <c r="BB46"/>
  <c r="AY46"/>
  <c r="AV46"/>
  <c r="AS46"/>
  <c r="BB45"/>
  <c r="AV45"/>
  <c r="AS45"/>
  <c r="AY44"/>
  <c r="AV44"/>
  <c r="AS44"/>
  <c r="AY43"/>
  <c r="AV43"/>
  <c r="AS43"/>
  <c r="BB42"/>
  <c r="AY42"/>
  <c r="AV42"/>
  <c r="AS42"/>
  <c r="BB41"/>
  <c r="AY41"/>
  <c r="AV41"/>
  <c r="AS41"/>
  <c r="BB40"/>
  <c r="AY40"/>
  <c r="AV40"/>
  <c r="AS40"/>
  <c r="BB39"/>
  <c r="AY39"/>
  <c r="AV39"/>
  <c r="AS39"/>
  <c r="AY37"/>
  <c r="AV37"/>
  <c r="BB35"/>
  <c r="AY35"/>
  <c r="AV35"/>
  <c r="AS35"/>
  <c r="BB34"/>
  <c r="AY34"/>
  <c r="AV34"/>
  <c r="AS34"/>
  <c r="BB33"/>
  <c r="AY33"/>
  <c r="AV33"/>
  <c r="AS33"/>
  <c r="BB32"/>
  <c r="AY32"/>
  <c r="AV32"/>
  <c r="AS32"/>
  <c r="BB31"/>
  <c r="AV31"/>
  <c r="AS31"/>
  <c r="BB30"/>
  <c r="AY30"/>
  <c r="AV30"/>
  <c r="AS30"/>
  <c r="BB29"/>
  <c r="AY29"/>
  <c r="AV29"/>
  <c r="AS29"/>
  <c r="BB28"/>
  <c r="AY28"/>
  <c r="AV28"/>
  <c r="AS28"/>
  <c r="BB27"/>
  <c r="AY27"/>
  <c r="AV27"/>
  <c r="AS27"/>
  <c r="BB26"/>
  <c r="AY26"/>
  <c r="AV26"/>
  <c r="AS26"/>
  <c r="AY24"/>
  <c r="AS24"/>
  <c r="BB23"/>
  <c r="AY23"/>
  <c r="AV23"/>
  <c r="AS23"/>
  <c r="AY20"/>
  <c r="BB19"/>
  <c r="AY19"/>
  <c r="AV19"/>
  <c r="AS19"/>
  <c r="BB18"/>
  <c r="AY18"/>
  <c r="AS18"/>
  <c r="AY17"/>
  <c r="AV17"/>
  <c r="AS17"/>
  <c r="BB16"/>
  <c r="AY16"/>
  <c r="AV16"/>
  <c r="AS16"/>
  <c r="BB15"/>
  <c r="AV15"/>
  <c r="AS15"/>
  <c r="BB14"/>
  <c r="AY14"/>
  <c r="AV14"/>
  <c r="AS14"/>
  <c r="BB13"/>
  <c r="AY13"/>
  <c r="AV13"/>
  <c r="AS13"/>
  <c r="BB11"/>
  <c r="AY11"/>
  <c r="AV11"/>
  <c r="AS11"/>
  <c r="BB10"/>
  <c r="AY10"/>
  <c r="AV10"/>
  <c r="AS10"/>
  <c r="BB9"/>
  <c r="AY9"/>
  <c r="AS9"/>
  <c r="AY8"/>
  <c r="AV8"/>
  <c r="AS8"/>
  <c r="BB7"/>
  <c r="AY7"/>
  <c r="AV7"/>
  <c r="AS7"/>
  <c r="AY6"/>
  <c r="AS6"/>
  <c r="BB5"/>
  <c r="AY5"/>
  <c r="AV5"/>
  <c r="AS5"/>
  <c r="AV4"/>
  <c r="AS4"/>
  <c r="BB3"/>
  <c r="AV3"/>
  <c r="AS3"/>
  <c r="BB2"/>
  <c r="AY2"/>
  <c r="AF15"/>
  <c r="AO21"/>
  <c r="AO12"/>
  <c r="AO25"/>
  <c r="AO22"/>
  <c r="AS22" s="1"/>
  <c r="AO55"/>
  <c r="AO60"/>
  <c r="AO59"/>
  <c r="AO54"/>
  <c r="AO11"/>
  <c r="AO36"/>
  <c r="AO58"/>
  <c r="AO57"/>
  <c r="AO56"/>
  <c r="AO53"/>
  <c r="AS53" s="1"/>
  <c r="AO52"/>
  <c r="AO51"/>
  <c r="AO50"/>
  <c r="AO49"/>
  <c r="AO48"/>
  <c r="AO47"/>
  <c r="AO46"/>
  <c r="AO45"/>
  <c r="AO44"/>
  <c r="AO43"/>
  <c r="AO42"/>
  <c r="AO41"/>
  <c r="AO40"/>
  <c r="AO39"/>
  <c r="AO38"/>
  <c r="AS38" s="1"/>
  <c r="AO37"/>
  <c r="AS37" s="1"/>
  <c r="AO35"/>
  <c r="AO34"/>
  <c r="AO33"/>
  <c r="AO32"/>
  <c r="AO31"/>
  <c r="AO30"/>
  <c r="AO29"/>
  <c r="AO28"/>
  <c r="AO27"/>
  <c r="AO26"/>
  <c r="AO24"/>
  <c r="AO23"/>
  <c r="AO20"/>
  <c r="AS20" s="1"/>
  <c r="AO19"/>
  <c r="AO18"/>
  <c r="AO17"/>
  <c r="AO16"/>
  <c r="AO15"/>
  <c r="AO14"/>
  <c r="AO13"/>
  <c r="AO10"/>
  <c r="AO9"/>
  <c r="AO8"/>
  <c r="AO7"/>
  <c r="AO6"/>
  <c r="AO5"/>
  <c r="AO4"/>
  <c r="AO3"/>
  <c r="AS2"/>
  <c r="AN21"/>
  <c r="AN12"/>
  <c r="AN25"/>
  <c r="AN22"/>
  <c r="AN55"/>
  <c r="AN60"/>
  <c r="AN59"/>
  <c r="AN11"/>
  <c r="AN36"/>
  <c r="AN57"/>
  <c r="AN56"/>
  <c r="AN53"/>
  <c r="AN52"/>
  <c r="AN51"/>
  <c r="AN50"/>
  <c r="AN49"/>
  <c r="AN48"/>
  <c r="AN47"/>
  <c r="AN46"/>
  <c r="AN45"/>
  <c r="AN42"/>
  <c r="AN41"/>
  <c r="AN40"/>
  <c r="AN39"/>
  <c r="AN35"/>
  <c r="AN34"/>
  <c r="AN33"/>
  <c r="AN32"/>
  <c r="AN31"/>
  <c r="AN30"/>
  <c r="AN29"/>
  <c r="AN28"/>
  <c r="AN27"/>
  <c r="AN26"/>
  <c r="AN23"/>
  <c r="AN19"/>
  <c r="AN16"/>
  <c r="AN15"/>
  <c r="AN13"/>
  <c r="AN10"/>
  <c r="AN7"/>
  <c r="AN5"/>
  <c r="AN3"/>
  <c r="AL21"/>
  <c r="AL12"/>
  <c r="AL25"/>
  <c r="AL22"/>
  <c r="AL55"/>
  <c r="AL60"/>
  <c r="AL59"/>
  <c r="AL54"/>
  <c r="AN54" s="1"/>
  <c r="AL11"/>
  <c r="AL36"/>
  <c r="AL58"/>
  <c r="AN58" s="1"/>
  <c r="AL57"/>
  <c r="AL56"/>
  <c r="AL53"/>
  <c r="AL52"/>
  <c r="AL51"/>
  <c r="AL50"/>
  <c r="AL49"/>
  <c r="AL48"/>
  <c r="AL47"/>
  <c r="AL46"/>
  <c r="AL45"/>
  <c r="AL44"/>
  <c r="AN44" s="1"/>
  <c r="AL43"/>
  <c r="AN43" s="1"/>
  <c r="AL42"/>
  <c r="AL41"/>
  <c r="AL40"/>
  <c r="AL39"/>
  <c r="AL38"/>
  <c r="AN38" s="1"/>
  <c r="AL37"/>
  <c r="AN37" s="1"/>
  <c r="AL35"/>
  <c r="AL34"/>
  <c r="AL33"/>
  <c r="AL32"/>
  <c r="AL31"/>
  <c r="AL30"/>
  <c r="AL29"/>
  <c r="AL28"/>
  <c r="AL27"/>
  <c r="AL26"/>
  <c r="AL24"/>
  <c r="AN24" s="1"/>
  <c r="AL23"/>
  <c r="AL20"/>
  <c r="AN20" s="1"/>
  <c r="AL19"/>
  <c r="AL18"/>
  <c r="AN18" s="1"/>
  <c r="AL17"/>
  <c r="AN17" s="1"/>
  <c r="AL16"/>
  <c r="AL15"/>
  <c r="AL14"/>
  <c r="AN14" s="1"/>
  <c r="AL13"/>
  <c r="AL10"/>
  <c r="AL9"/>
  <c r="AN9" s="1"/>
  <c r="AL8"/>
  <c r="AN8" s="1"/>
  <c r="AL7"/>
  <c r="AL6"/>
  <c r="AN6" s="1"/>
  <c r="AL5"/>
  <c r="AL4"/>
  <c r="AN4" s="1"/>
  <c r="AL3"/>
  <c r="AN2"/>
  <c r="AK21"/>
  <c r="AK12"/>
  <c r="AK25"/>
  <c r="AK22"/>
  <c r="AK60"/>
  <c r="AK59"/>
  <c r="AK54"/>
  <c r="AK11"/>
  <c r="AK36"/>
  <c r="AK57"/>
  <c r="AK56"/>
  <c r="AK53"/>
  <c r="AK51"/>
  <c r="AK50"/>
  <c r="AK49"/>
  <c r="AK48"/>
  <c r="AK47"/>
  <c r="AK46"/>
  <c r="AK44"/>
  <c r="AK42"/>
  <c r="AK41"/>
  <c r="AK40"/>
  <c r="AK39"/>
  <c r="AK35"/>
  <c r="AK34"/>
  <c r="AK33"/>
  <c r="AK32"/>
  <c r="AK30"/>
  <c r="AK29"/>
  <c r="AK28"/>
  <c r="AK27"/>
  <c r="AK26"/>
  <c r="AK24"/>
  <c r="AK23"/>
  <c r="AK19"/>
  <c r="AK17"/>
  <c r="AK16"/>
  <c r="AK14"/>
  <c r="AK13"/>
  <c r="AK10"/>
  <c r="AK9"/>
  <c r="AK8"/>
  <c r="AK7"/>
  <c r="AK5"/>
  <c r="AK3"/>
  <c r="AI21"/>
  <c r="AI12"/>
  <c r="AI25"/>
  <c r="AI22"/>
  <c r="AI55"/>
  <c r="AK55" s="1"/>
  <c r="AI60"/>
  <c r="AI59"/>
  <c r="AI54"/>
  <c r="AI11"/>
  <c r="AI36"/>
  <c r="AI58"/>
  <c r="AK58" s="1"/>
  <c r="AI57"/>
  <c r="AI56"/>
  <c r="AI53"/>
  <c r="AI52"/>
  <c r="AK52" s="1"/>
  <c r="AI51"/>
  <c r="AI50"/>
  <c r="AI49"/>
  <c r="AI48"/>
  <c r="AI47"/>
  <c r="AI46"/>
  <c r="AI45"/>
  <c r="AK45" s="1"/>
  <c r="AI44"/>
  <c r="AI43"/>
  <c r="AK43" s="1"/>
  <c r="AI42"/>
  <c r="AI41"/>
  <c r="AI40"/>
  <c r="AI39"/>
  <c r="AI38"/>
  <c r="AK38" s="1"/>
  <c r="AI37"/>
  <c r="AK37" s="1"/>
  <c r="AI35"/>
  <c r="AI34"/>
  <c r="AI33"/>
  <c r="AI32"/>
  <c r="AI31"/>
  <c r="AK31" s="1"/>
  <c r="AI30"/>
  <c r="AI29"/>
  <c r="AI28"/>
  <c r="AI27"/>
  <c r="AI26"/>
  <c r="AI24"/>
  <c r="AI23"/>
  <c r="AI20"/>
  <c r="AK20" s="1"/>
  <c r="AI19"/>
  <c r="AI18"/>
  <c r="AK18" s="1"/>
  <c r="AI17"/>
  <c r="AI16"/>
  <c r="AI15"/>
  <c r="AK15" s="1"/>
  <c r="AI14"/>
  <c r="AI13"/>
  <c r="AI10"/>
  <c r="AI9"/>
  <c r="AI8"/>
  <c r="AI7"/>
  <c r="AI6"/>
  <c r="AK6" s="1"/>
  <c r="AI5"/>
  <c r="AI4"/>
  <c r="AK4" s="1"/>
  <c r="AI3"/>
  <c r="AK2"/>
  <c r="AH21"/>
  <c r="AH12"/>
  <c r="AH25"/>
  <c r="AH22"/>
  <c r="AH55"/>
  <c r="AH60"/>
  <c r="AH59"/>
  <c r="AH54"/>
  <c r="AH11"/>
  <c r="AH36"/>
  <c r="AH57"/>
  <c r="AH56"/>
  <c r="AH52"/>
  <c r="AH51"/>
  <c r="AH50"/>
  <c r="AH49"/>
  <c r="AH48"/>
  <c r="AH47"/>
  <c r="AH46"/>
  <c r="AH44"/>
  <c r="AH42"/>
  <c r="AH41"/>
  <c r="AH40"/>
  <c r="AH39"/>
  <c r="AH35"/>
  <c r="AH34"/>
  <c r="AH33"/>
  <c r="AH32"/>
  <c r="AH31"/>
  <c r="AH30"/>
  <c r="AH29"/>
  <c r="AH28"/>
  <c r="AH27"/>
  <c r="AH26"/>
  <c r="AH23"/>
  <c r="AH19"/>
  <c r="AH16"/>
  <c r="AH15"/>
  <c r="AH13"/>
  <c r="AH10"/>
  <c r="AH7"/>
  <c r="AH6"/>
  <c r="AH5"/>
  <c r="AH3"/>
  <c r="AF21"/>
  <c r="AF12"/>
  <c r="AF25"/>
  <c r="AF22"/>
  <c r="AF55"/>
  <c r="AF60"/>
  <c r="AF59"/>
  <c r="AF54"/>
  <c r="AF11"/>
  <c r="AF36"/>
  <c r="AF58"/>
  <c r="AH58" s="1"/>
  <c r="AF57"/>
  <c r="AF56"/>
  <c r="AF53"/>
  <c r="AH53" s="1"/>
  <c r="AF52"/>
  <c r="AF51"/>
  <c r="AF50"/>
  <c r="AF49"/>
  <c r="AF48"/>
  <c r="AF47"/>
  <c r="AF46"/>
  <c r="AF45"/>
  <c r="AH45" s="1"/>
  <c r="AF44"/>
  <c r="AF43"/>
  <c r="AH43" s="1"/>
  <c r="AF42"/>
  <c r="AF41"/>
  <c r="AF40"/>
  <c r="AF39"/>
  <c r="AF38"/>
  <c r="AH38" s="1"/>
  <c r="AF37"/>
  <c r="AH37" s="1"/>
  <c r="AF35"/>
  <c r="AF34"/>
  <c r="AF33"/>
  <c r="AF32"/>
  <c r="AF31"/>
  <c r="AF30"/>
  <c r="AF29"/>
  <c r="AF28"/>
  <c r="AF27"/>
  <c r="AF26"/>
  <c r="AF24"/>
  <c r="AH24" s="1"/>
  <c r="AF23"/>
  <c r="AF20"/>
  <c r="AH20" s="1"/>
  <c r="AF19"/>
  <c r="AF18"/>
  <c r="AH18" s="1"/>
  <c r="AF17"/>
  <c r="AH17" s="1"/>
  <c r="AF16"/>
  <c r="AF14"/>
  <c r="AH14" s="1"/>
  <c r="AF13"/>
  <c r="AF10"/>
  <c r="AF9"/>
  <c r="AH9" s="1"/>
  <c r="AF8"/>
  <c r="AH8" s="1"/>
  <c r="AF7"/>
  <c r="AF6"/>
  <c r="AF5"/>
  <c r="AF4"/>
  <c r="AH4" s="1"/>
  <c r="AF3"/>
  <c r="AH2"/>
  <c r="AE21"/>
  <c r="AE12"/>
  <c r="AE25"/>
  <c r="AE22"/>
  <c r="AE55"/>
  <c r="AE11"/>
  <c r="AE36"/>
  <c r="AE57"/>
  <c r="AE51"/>
  <c r="AE50"/>
  <c r="AE49"/>
  <c r="AE48"/>
  <c r="AE47"/>
  <c r="AE46"/>
  <c r="AE44"/>
  <c r="AE43"/>
  <c r="AE42"/>
  <c r="AE41"/>
  <c r="AE40"/>
  <c r="AE39"/>
  <c r="AE35"/>
  <c r="AE34"/>
  <c r="AE33"/>
  <c r="AE32"/>
  <c r="AE31"/>
  <c r="AE30"/>
  <c r="AE29"/>
  <c r="AE28"/>
  <c r="AE26"/>
  <c r="AE23"/>
  <c r="AE19"/>
  <c r="AE18"/>
  <c r="AE16"/>
  <c r="AE14"/>
  <c r="AE13"/>
  <c r="AE10"/>
  <c r="AE9"/>
  <c r="AE8"/>
  <c r="AE7"/>
  <c r="AE5"/>
  <c r="AE4"/>
  <c r="AE3"/>
  <c r="AC21"/>
  <c r="BE21" s="1"/>
  <c r="AC12"/>
  <c r="BE12" s="1"/>
  <c r="AC25"/>
  <c r="BE25" s="1"/>
  <c r="AC22"/>
  <c r="BE22" s="1"/>
  <c r="AC55"/>
  <c r="BE55" s="1"/>
  <c r="AC60"/>
  <c r="BE60" s="1"/>
  <c r="AC59"/>
  <c r="BE59" s="1"/>
  <c r="AC54"/>
  <c r="BE54" s="1"/>
  <c r="AC11"/>
  <c r="BE11" s="1"/>
  <c r="AC36"/>
  <c r="BE36" s="1"/>
  <c r="AC58"/>
  <c r="BE58" s="1"/>
  <c r="AC57"/>
  <c r="BE57" s="1"/>
  <c r="AC56"/>
  <c r="BE56" s="1"/>
  <c r="AC53"/>
  <c r="BE53" s="1"/>
  <c r="AC52"/>
  <c r="BE52" s="1"/>
  <c r="AC51"/>
  <c r="BE51" s="1"/>
  <c r="AC50"/>
  <c r="BE50" s="1"/>
  <c r="AC49"/>
  <c r="BE49" s="1"/>
  <c r="AC48"/>
  <c r="BE48" s="1"/>
  <c r="AC47"/>
  <c r="BE47" s="1"/>
  <c r="AC46"/>
  <c r="BE46" s="1"/>
  <c r="AC45"/>
  <c r="BE45" s="1"/>
  <c r="AC44"/>
  <c r="BE44" s="1"/>
  <c r="AC43"/>
  <c r="BE43" s="1"/>
  <c r="AC42"/>
  <c r="BE42" s="1"/>
  <c r="AC41"/>
  <c r="BE41" s="1"/>
  <c r="AC40"/>
  <c r="BE40" s="1"/>
  <c r="AC39"/>
  <c r="BE39" s="1"/>
  <c r="AC38"/>
  <c r="BE38" s="1"/>
  <c r="AC37"/>
  <c r="BE37" s="1"/>
  <c r="AC35"/>
  <c r="BE35" s="1"/>
  <c r="AC34"/>
  <c r="BE34" s="1"/>
  <c r="AC33"/>
  <c r="BE33" s="1"/>
  <c r="AC32"/>
  <c r="BE32" s="1"/>
  <c r="AC31"/>
  <c r="BE31" s="1"/>
  <c r="AC30"/>
  <c r="BE30" s="1"/>
  <c r="AC29"/>
  <c r="BE29" s="1"/>
  <c r="AC28"/>
  <c r="BE28" s="1"/>
  <c r="AC27"/>
  <c r="BE27" s="1"/>
  <c r="AC26"/>
  <c r="BE26" s="1"/>
  <c r="AC24"/>
  <c r="BE24" s="1"/>
  <c r="AC23"/>
  <c r="BE23" s="1"/>
  <c r="AC20"/>
  <c r="BE20" s="1"/>
  <c r="AC19"/>
  <c r="BE19" s="1"/>
  <c r="AC18"/>
  <c r="BE18" s="1"/>
  <c r="AC17"/>
  <c r="BE17" s="1"/>
  <c r="AC16"/>
  <c r="BE16" s="1"/>
  <c r="AC15"/>
  <c r="BE15" s="1"/>
  <c r="AC14"/>
  <c r="BE14" s="1"/>
  <c r="AC13"/>
  <c r="BE13" s="1"/>
  <c r="AC10"/>
  <c r="BE10" s="1"/>
  <c r="AC9"/>
  <c r="BE9" s="1"/>
  <c r="AC8"/>
  <c r="BE8" s="1"/>
  <c r="AC7"/>
  <c r="BE7" s="1"/>
  <c r="AC6"/>
  <c r="BE6" s="1"/>
  <c r="AC5"/>
  <c r="BE5" s="1"/>
  <c r="AC4"/>
  <c r="BE4" s="1"/>
  <c r="AC3"/>
  <c r="BE3" s="1"/>
  <c r="AC2"/>
  <c r="BE2" s="1"/>
  <c r="O21"/>
  <c r="AQ21" s="1"/>
  <c r="O12"/>
  <c r="AQ12" s="1"/>
  <c r="O25"/>
  <c r="AQ25" s="1"/>
  <c r="O22"/>
  <c r="AQ22" s="1"/>
  <c r="O55"/>
  <c r="AQ55" s="1"/>
  <c r="O60"/>
  <c r="AQ60" s="1"/>
  <c r="O59"/>
  <c r="AQ59" s="1"/>
  <c r="O54"/>
  <c r="AQ54" s="1"/>
  <c r="O11"/>
  <c r="AQ11" s="1"/>
  <c r="O36"/>
  <c r="AQ36" s="1"/>
  <c r="O58"/>
  <c r="AQ58" s="1"/>
  <c r="O57"/>
  <c r="AQ57" s="1"/>
  <c r="O56"/>
  <c r="AQ56" s="1"/>
  <c r="O53"/>
  <c r="AQ53" s="1"/>
  <c r="O52"/>
  <c r="AQ52" s="1"/>
  <c r="O51"/>
  <c r="AQ51" s="1"/>
  <c r="O50"/>
  <c r="AQ50" s="1"/>
  <c r="O49"/>
  <c r="AQ49" s="1"/>
  <c r="O48"/>
  <c r="AQ48" s="1"/>
  <c r="O47"/>
  <c r="AQ47" s="1"/>
  <c r="O46"/>
  <c r="AQ46" s="1"/>
  <c r="O45"/>
  <c r="AQ45" s="1"/>
  <c r="O44"/>
  <c r="AQ44" s="1"/>
  <c r="O43"/>
  <c r="AQ43" s="1"/>
  <c r="O42"/>
  <c r="AQ42" s="1"/>
  <c r="O41"/>
  <c r="AQ41" s="1"/>
  <c r="O40"/>
  <c r="AQ40" s="1"/>
  <c r="O39"/>
  <c r="AQ39" s="1"/>
  <c r="O38"/>
  <c r="AQ38" s="1"/>
  <c r="O37"/>
  <c r="AQ37" s="1"/>
  <c r="O35"/>
  <c r="AQ35" s="1"/>
  <c r="O34"/>
  <c r="AQ34" s="1"/>
  <c r="O33"/>
  <c r="AQ33" s="1"/>
  <c r="O32"/>
  <c r="AQ32" s="1"/>
  <c r="O31"/>
  <c r="AQ31" s="1"/>
  <c r="O30"/>
  <c r="AQ30" s="1"/>
  <c r="O29"/>
  <c r="AQ29" s="1"/>
  <c r="O28"/>
  <c r="AQ28" s="1"/>
  <c r="O27"/>
  <c r="AQ27" s="1"/>
  <c r="O26"/>
  <c r="AQ26" s="1"/>
  <c r="O24"/>
  <c r="AQ24" s="1"/>
  <c r="O23"/>
  <c r="AQ23" s="1"/>
  <c r="O20"/>
  <c r="AQ20" s="1"/>
  <c r="O19"/>
  <c r="AQ19" s="1"/>
  <c r="O18"/>
  <c r="AQ18" s="1"/>
  <c r="O17"/>
  <c r="AQ17" s="1"/>
  <c r="O16"/>
  <c r="AQ16" s="1"/>
  <c r="O15"/>
  <c r="AQ15" s="1"/>
  <c r="O14"/>
  <c r="AQ14" s="1"/>
  <c r="O13"/>
  <c r="AQ13" s="1"/>
  <c r="O10"/>
  <c r="AQ10" s="1"/>
  <c r="O9"/>
  <c r="AQ9" s="1"/>
  <c r="O8"/>
  <c r="AQ8" s="1"/>
  <c r="O7"/>
  <c r="AQ7" s="1"/>
  <c r="O6"/>
  <c r="AQ6" s="1"/>
  <c r="O5"/>
  <c r="AQ5" s="1"/>
  <c r="O4"/>
  <c r="AQ4" s="1"/>
  <c r="O3"/>
  <c r="AQ3" s="1"/>
  <c r="W21"/>
  <c r="W12"/>
  <c r="W25"/>
  <c r="W22"/>
  <c r="W55"/>
  <c r="W60"/>
  <c r="W59"/>
  <c r="W54"/>
  <c r="W11"/>
  <c r="W36"/>
  <c r="W57"/>
  <c r="W56"/>
  <c r="W53"/>
  <c r="W52"/>
  <c r="W50"/>
  <c r="W49"/>
  <c r="W48"/>
  <c r="W47"/>
  <c r="W46"/>
  <c r="W44"/>
  <c r="W42"/>
  <c r="W41"/>
  <c r="W39"/>
  <c r="W38"/>
  <c r="W35"/>
  <c r="W34"/>
  <c r="W33"/>
  <c r="W32"/>
  <c r="W31"/>
  <c r="W28"/>
  <c r="W23"/>
  <c r="W19"/>
  <c r="W18"/>
  <c r="W16"/>
  <c r="W14"/>
  <c r="W13"/>
  <c r="W10"/>
  <c r="W7"/>
  <c r="W4"/>
  <c r="AA21"/>
  <c r="Z21"/>
  <c r="X21"/>
  <c r="U21"/>
  <c r="T21"/>
  <c r="R21"/>
  <c r="Q21"/>
  <c r="N21"/>
  <c r="M21"/>
  <c r="K21"/>
  <c r="J21"/>
  <c r="H21"/>
  <c r="G21"/>
  <c r="E21"/>
  <c r="D21"/>
  <c r="AA12"/>
  <c r="Z12"/>
  <c r="X12"/>
  <c r="U12"/>
  <c r="T12"/>
  <c r="R12"/>
  <c r="Q12"/>
  <c r="N12"/>
  <c r="M12"/>
  <c r="K12"/>
  <c r="J12"/>
  <c r="H12"/>
  <c r="G12"/>
  <c r="E12"/>
  <c r="D12"/>
  <c r="AA25"/>
  <c r="Z25"/>
  <c r="X25"/>
  <c r="U25"/>
  <c r="T25"/>
  <c r="R25"/>
  <c r="Q25"/>
  <c r="N25"/>
  <c r="M25"/>
  <c r="K25"/>
  <c r="J25"/>
  <c r="H25"/>
  <c r="G25"/>
  <c r="E25"/>
  <c r="D25"/>
  <c r="AA22"/>
  <c r="Z22"/>
  <c r="X22"/>
  <c r="U22"/>
  <c r="T22"/>
  <c r="R22"/>
  <c r="Q22"/>
  <c r="N22"/>
  <c r="M22"/>
  <c r="K22"/>
  <c r="J22"/>
  <c r="H22"/>
  <c r="G22"/>
  <c r="E22"/>
  <c r="D22"/>
  <c r="AA55"/>
  <c r="Z55"/>
  <c r="X55"/>
  <c r="U55"/>
  <c r="T55"/>
  <c r="R55"/>
  <c r="Q55"/>
  <c r="N55"/>
  <c r="M55"/>
  <c r="K55"/>
  <c r="J55"/>
  <c r="H55"/>
  <c r="G55"/>
  <c r="E55"/>
  <c r="D55"/>
  <c r="AA60"/>
  <c r="AE60" s="1"/>
  <c r="Z60"/>
  <c r="X60"/>
  <c r="U60"/>
  <c r="T60"/>
  <c r="R60"/>
  <c r="Q60"/>
  <c r="N60"/>
  <c r="M60"/>
  <c r="K60"/>
  <c r="J60"/>
  <c r="H60"/>
  <c r="G60"/>
  <c r="E60"/>
  <c r="D60"/>
  <c r="AA59"/>
  <c r="AE59" s="1"/>
  <c r="Z59"/>
  <c r="X59"/>
  <c r="U59"/>
  <c r="T59"/>
  <c r="R59"/>
  <c r="Q59"/>
  <c r="N59"/>
  <c r="M59"/>
  <c r="K59"/>
  <c r="J59"/>
  <c r="H59"/>
  <c r="G59"/>
  <c r="E59"/>
  <c r="D59"/>
  <c r="AA11"/>
  <c r="Z11"/>
  <c r="X11"/>
  <c r="U11"/>
  <c r="T11"/>
  <c r="R11"/>
  <c r="Q11"/>
  <c r="N11"/>
  <c r="M11"/>
  <c r="K11"/>
  <c r="J11"/>
  <c r="H11"/>
  <c r="G11"/>
  <c r="E11"/>
  <c r="D11"/>
  <c r="AA5"/>
  <c r="Z5"/>
  <c r="X5"/>
  <c r="U5"/>
  <c r="W5" s="1"/>
  <c r="T5"/>
  <c r="R5"/>
  <c r="Q5"/>
  <c r="N5"/>
  <c r="M5"/>
  <c r="K5"/>
  <c r="J5"/>
  <c r="H5"/>
  <c r="G5"/>
  <c r="E5"/>
  <c r="D5"/>
  <c r="AA3"/>
  <c r="Z3"/>
  <c r="X3"/>
  <c r="U3"/>
  <c r="W3" s="1"/>
  <c r="R3"/>
  <c r="T3" s="1"/>
  <c r="Q3"/>
  <c r="N3"/>
  <c r="M3"/>
  <c r="K3"/>
  <c r="J3"/>
  <c r="H3"/>
  <c r="G3"/>
  <c r="E3"/>
  <c r="D3"/>
  <c r="AA36"/>
  <c r="Z36"/>
  <c r="X36"/>
  <c r="U36"/>
  <c r="R36"/>
  <c r="T36" s="1"/>
  <c r="Q36"/>
  <c r="N36"/>
  <c r="M36"/>
  <c r="K36"/>
  <c r="J36"/>
  <c r="H36"/>
  <c r="G36"/>
  <c r="E36"/>
  <c r="D36"/>
  <c r="AA13"/>
  <c r="Z13"/>
  <c r="X13"/>
  <c r="U13"/>
  <c r="R13"/>
  <c r="T13" s="1"/>
  <c r="Q13"/>
  <c r="N13"/>
  <c r="M13"/>
  <c r="K13"/>
  <c r="J13"/>
  <c r="H13"/>
  <c r="G13"/>
  <c r="E13"/>
  <c r="D13"/>
  <c r="AA51"/>
  <c r="X51"/>
  <c r="Z51" s="1"/>
  <c r="U51"/>
  <c r="W51" s="1"/>
  <c r="R51"/>
  <c r="T51" s="1"/>
  <c r="Q51"/>
  <c r="N51"/>
  <c r="M51"/>
  <c r="K51"/>
  <c r="J51"/>
  <c r="H51"/>
  <c r="G51"/>
  <c r="E51"/>
  <c r="D51"/>
  <c r="AA9"/>
  <c r="X9"/>
  <c r="Z9" s="1"/>
  <c r="U9"/>
  <c r="W9" s="1"/>
  <c r="R9"/>
  <c r="T9" s="1"/>
  <c r="Q9"/>
  <c r="N9"/>
  <c r="M9"/>
  <c r="K9"/>
  <c r="J9"/>
  <c r="H9"/>
  <c r="G9"/>
  <c r="E9"/>
  <c r="D9"/>
  <c r="AA58"/>
  <c r="AE58" s="1"/>
  <c r="AA57"/>
  <c r="AA56"/>
  <c r="AE56" s="1"/>
  <c r="AA53"/>
  <c r="AE53" s="1"/>
  <c r="AA52"/>
  <c r="AE52" s="1"/>
  <c r="AA50"/>
  <c r="AA49"/>
  <c r="AA48"/>
  <c r="AA47"/>
  <c r="AA46"/>
  <c r="AA45"/>
  <c r="AE45" s="1"/>
  <c r="AA44"/>
  <c r="AA43"/>
  <c r="AA42"/>
  <c r="AA41"/>
  <c r="AA40"/>
  <c r="AA39"/>
  <c r="AA38"/>
  <c r="AE38" s="1"/>
  <c r="AA37"/>
  <c r="AE37" s="1"/>
  <c r="AA35"/>
  <c r="AA34"/>
  <c r="AA33"/>
  <c r="AA32"/>
  <c r="AA31"/>
  <c r="AA30"/>
  <c r="AA29"/>
  <c r="AA28"/>
  <c r="AA27"/>
  <c r="AE27" s="1"/>
  <c r="AA26"/>
  <c r="AA24"/>
  <c r="AE24" s="1"/>
  <c r="AA23"/>
  <c r="AA20"/>
  <c r="AE20" s="1"/>
  <c r="AA19"/>
  <c r="AA18"/>
  <c r="AA17"/>
  <c r="AE17" s="1"/>
  <c r="AA16"/>
  <c r="AA15"/>
  <c r="AE15" s="1"/>
  <c r="AA14"/>
  <c r="AA10"/>
  <c r="AA8"/>
  <c r="AA7"/>
  <c r="AA6"/>
  <c r="AE6" s="1"/>
  <c r="AA4"/>
  <c r="AE2"/>
  <c r="AA54"/>
  <c r="AE54" s="1"/>
  <c r="X58"/>
  <c r="X57"/>
  <c r="X56"/>
  <c r="X53"/>
  <c r="Z53" s="1"/>
  <c r="X52"/>
  <c r="X50"/>
  <c r="X49"/>
  <c r="X48"/>
  <c r="X47"/>
  <c r="X46"/>
  <c r="Z46" s="1"/>
  <c r="X45"/>
  <c r="Z45" s="1"/>
  <c r="X44"/>
  <c r="X43"/>
  <c r="Z43" s="1"/>
  <c r="X42"/>
  <c r="X41"/>
  <c r="X40"/>
  <c r="X39"/>
  <c r="X38"/>
  <c r="X37"/>
  <c r="Z37" s="1"/>
  <c r="X35"/>
  <c r="X34"/>
  <c r="X33"/>
  <c r="X32"/>
  <c r="X31"/>
  <c r="X30"/>
  <c r="X29"/>
  <c r="Z29" s="1"/>
  <c r="X28"/>
  <c r="X27"/>
  <c r="X26"/>
  <c r="X24"/>
  <c r="Z24" s="1"/>
  <c r="X23"/>
  <c r="X20"/>
  <c r="Z20" s="1"/>
  <c r="X19"/>
  <c r="X18"/>
  <c r="X17"/>
  <c r="Z17" s="1"/>
  <c r="X16"/>
  <c r="X15"/>
  <c r="Z15" s="1"/>
  <c r="X14"/>
  <c r="X10"/>
  <c r="X8"/>
  <c r="Z8" s="1"/>
  <c r="X7"/>
  <c r="X6"/>
  <c r="Z6" s="1"/>
  <c r="X4"/>
  <c r="Z2"/>
  <c r="X54"/>
  <c r="Z58"/>
  <c r="Z57"/>
  <c r="Z56"/>
  <c r="Z52"/>
  <c r="Z50"/>
  <c r="Z49"/>
  <c r="Z48"/>
  <c r="Z47"/>
  <c r="Z44"/>
  <c r="Z42"/>
  <c r="Z41"/>
  <c r="Z40"/>
  <c r="Z39"/>
  <c r="Z38"/>
  <c r="Z35"/>
  <c r="Z34"/>
  <c r="Z33"/>
  <c r="Z32"/>
  <c r="Z31"/>
  <c r="Z30"/>
  <c r="Z28"/>
  <c r="Z27"/>
  <c r="Z26"/>
  <c r="Z23"/>
  <c r="Z19"/>
  <c r="Z18"/>
  <c r="Z16"/>
  <c r="Z14"/>
  <c r="Z10"/>
  <c r="Z7"/>
  <c r="Z4"/>
  <c r="Z54"/>
  <c r="U46"/>
  <c r="T46"/>
  <c r="R46"/>
  <c r="N46"/>
  <c r="Q46" s="1"/>
  <c r="M46"/>
  <c r="K46"/>
  <c r="J46"/>
  <c r="H46"/>
  <c r="G46"/>
  <c r="E46"/>
  <c r="D46"/>
  <c r="U52"/>
  <c r="T52"/>
  <c r="R52"/>
  <c r="N52"/>
  <c r="Q52" s="1"/>
  <c r="M52"/>
  <c r="K52"/>
  <c r="J52"/>
  <c r="H52"/>
  <c r="G52"/>
  <c r="E52"/>
  <c r="D52"/>
  <c r="U28"/>
  <c r="T28"/>
  <c r="R28"/>
  <c r="N28"/>
  <c r="Q28" s="1"/>
  <c r="M28"/>
  <c r="K28"/>
  <c r="J28"/>
  <c r="H28"/>
  <c r="G28"/>
  <c r="E28"/>
  <c r="D28"/>
  <c r="U34"/>
  <c r="T34"/>
  <c r="R34"/>
  <c r="N34"/>
  <c r="Q34" s="1"/>
  <c r="M34"/>
  <c r="K34"/>
  <c r="J34"/>
  <c r="H34"/>
  <c r="G34"/>
  <c r="E34"/>
  <c r="D34"/>
  <c r="U50"/>
  <c r="T50"/>
  <c r="R50"/>
  <c r="N50"/>
  <c r="Q50" s="1"/>
  <c r="M50"/>
  <c r="K50"/>
  <c r="J50"/>
  <c r="H50"/>
  <c r="G50"/>
  <c r="E50"/>
  <c r="D50"/>
  <c r="U49"/>
  <c r="U30"/>
  <c r="W30" s="1"/>
  <c r="U39"/>
  <c r="U29"/>
  <c r="W29" s="1"/>
  <c r="U40"/>
  <c r="W40" s="1"/>
  <c r="U43"/>
  <c r="W43" s="1"/>
  <c r="U42"/>
  <c r="U33"/>
  <c r="U14"/>
  <c r="U41"/>
  <c r="U10"/>
  <c r="U16"/>
  <c r="U6"/>
  <c r="W6" s="1"/>
  <c r="U27"/>
  <c r="W27" s="1"/>
  <c r="U53"/>
  <c r="U54"/>
  <c r="U58"/>
  <c r="W58" s="1"/>
  <c r="U57"/>
  <c r="U56"/>
  <c r="U48"/>
  <c r="U47"/>
  <c r="U45"/>
  <c r="W45" s="1"/>
  <c r="U44"/>
  <c r="U38"/>
  <c r="U37"/>
  <c r="W37" s="1"/>
  <c r="U35"/>
  <c r="U32"/>
  <c r="U31"/>
  <c r="U26"/>
  <c r="W26" s="1"/>
  <c r="U24"/>
  <c r="W24" s="1"/>
  <c r="U23"/>
  <c r="U20"/>
  <c r="W20" s="1"/>
  <c r="U19"/>
  <c r="U18"/>
  <c r="U17"/>
  <c r="W17" s="1"/>
  <c r="U15"/>
  <c r="W15" s="1"/>
  <c r="U8"/>
  <c r="W8" s="1"/>
  <c r="U7"/>
  <c r="U4"/>
  <c r="W2"/>
  <c r="R49"/>
  <c r="R30"/>
  <c r="R39"/>
  <c r="R29"/>
  <c r="R40"/>
  <c r="R43"/>
  <c r="R42"/>
  <c r="R33"/>
  <c r="R14"/>
  <c r="R41"/>
  <c r="R10"/>
  <c r="R16"/>
  <c r="R6"/>
  <c r="R27"/>
  <c r="R53"/>
  <c r="R54"/>
  <c r="R58"/>
  <c r="R57"/>
  <c r="R56"/>
  <c r="R48"/>
  <c r="R47"/>
  <c r="R45"/>
  <c r="R44"/>
  <c r="R38"/>
  <c r="R37"/>
  <c r="R35"/>
  <c r="R32"/>
  <c r="R31"/>
  <c r="R26"/>
  <c r="R24"/>
  <c r="R23"/>
  <c r="R20"/>
  <c r="R19"/>
  <c r="R18"/>
  <c r="R17"/>
  <c r="R15"/>
  <c r="R8"/>
  <c r="R7"/>
  <c r="R4"/>
  <c r="N49"/>
  <c r="N30"/>
  <c r="N39"/>
  <c r="N29"/>
  <c r="N40"/>
  <c r="N43"/>
  <c r="N42"/>
  <c r="N33"/>
  <c r="N14"/>
  <c r="N41"/>
  <c r="N10"/>
  <c r="N16"/>
  <c r="N6"/>
  <c r="N27"/>
  <c r="N53"/>
  <c r="N54"/>
  <c r="N58"/>
  <c r="N57"/>
  <c r="N56"/>
  <c r="N48"/>
  <c r="N47"/>
  <c r="N45"/>
  <c r="N44"/>
  <c r="N38"/>
  <c r="N37"/>
  <c r="N35"/>
  <c r="N32"/>
  <c r="N31"/>
  <c r="N26"/>
  <c r="N24"/>
  <c r="N23"/>
  <c r="N20"/>
  <c r="N19"/>
  <c r="N18"/>
  <c r="N17"/>
  <c r="N15"/>
  <c r="N8"/>
  <c r="N7"/>
  <c r="N4"/>
  <c r="K49"/>
  <c r="K30"/>
  <c r="K39"/>
  <c r="K29"/>
  <c r="K40"/>
  <c r="K43"/>
  <c r="K42"/>
  <c r="K33"/>
  <c r="K14"/>
  <c r="K41"/>
  <c r="K10"/>
  <c r="K16"/>
  <c r="K6"/>
  <c r="K27"/>
  <c r="K53"/>
  <c r="K54"/>
  <c r="K58"/>
  <c r="K57"/>
  <c r="K56"/>
  <c r="K48"/>
  <c r="K47"/>
  <c r="K45"/>
  <c r="K44"/>
  <c r="K38"/>
  <c r="K37"/>
  <c r="K35"/>
  <c r="K32"/>
  <c r="K31"/>
  <c r="K26"/>
  <c r="K24"/>
  <c r="K23"/>
  <c r="K20"/>
  <c r="K19"/>
  <c r="K18"/>
  <c r="K17"/>
  <c r="K15"/>
  <c r="K8"/>
  <c r="K7"/>
  <c r="K4"/>
  <c r="H49"/>
  <c r="H30"/>
  <c r="H39"/>
  <c r="H29"/>
  <c r="H40"/>
  <c r="H43"/>
  <c r="H42"/>
  <c r="J42" s="1"/>
  <c r="H33"/>
  <c r="H14"/>
  <c r="H41"/>
  <c r="H10"/>
  <c r="H16"/>
  <c r="H6"/>
  <c r="J6" s="1"/>
  <c r="H27"/>
  <c r="H53"/>
  <c r="J53" s="1"/>
  <c r="H54"/>
  <c r="H58"/>
  <c r="J58" s="1"/>
  <c r="H57"/>
  <c r="H56"/>
  <c r="H48"/>
  <c r="H47"/>
  <c r="H45"/>
  <c r="H44"/>
  <c r="J44" s="1"/>
  <c r="H38"/>
  <c r="H37"/>
  <c r="J37" s="1"/>
  <c r="H35"/>
  <c r="H32"/>
  <c r="H31"/>
  <c r="H26"/>
  <c r="H24"/>
  <c r="H23"/>
  <c r="H20"/>
  <c r="H19"/>
  <c r="J19" s="1"/>
  <c r="H18"/>
  <c r="H17"/>
  <c r="H15"/>
  <c r="H8"/>
  <c r="H7"/>
  <c r="H4"/>
  <c r="J4" s="1"/>
  <c r="E49"/>
  <c r="E30"/>
  <c r="E39"/>
  <c r="E29"/>
  <c r="E40"/>
  <c r="E43"/>
  <c r="E42"/>
  <c r="E33"/>
  <c r="E14"/>
  <c r="E41"/>
  <c r="E10"/>
  <c r="E16"/>
  <c r="E6"/>
  <c r="E27"/>
  <c r="E53"/>
  <c r="E54"/>
  <c r="E58"/>
  <c r="E57"/>
  <c r="E56"/>
  <c r="E48"/>
  <c r="E47"/>
  <c r="E45"/>
  <c r="E44"/>
  <c r="E38"/>
  <c r="E37"/>
  <c r="E35"/>
  <c r="E32"/>
  <c r="E31"/>
  <c r="E26"/>
  <c r="E24"/>
  <c r="G24" s="1"/>
  <c r="E23"/>
  <c r="E20"/>
  <c r="G20" s="1"/>
  <c r="E19"/>
  <c r="E18"/>
  <c r="E17"/>
  <c r="E15"/>
  <c r="G15" s="1"/>
  <c r="E8"/>
  <c r="E7"/>
  <c r="E4"/>
  <c r="E2"/>
  <c r="G2" s="1"/>
  <c r="T49"/>
  <c r="T30"/>
  <c r="T39"/>
  <c r="T29"/>
  <c r="T40"/>
  <c r="T43"/>
  <c r="T42"/>
  <c r="T33"/>
  <c r="T14"/>
  <c r="T41"/>
  <c r="T10"/>
  <c r="T16"/>
  <c r="T6"/>
  <c r="T27"/>
  <c r="T53"/>
  <c r="T54"/>
  <c r="T58"/>
  <c r="T57"/>
  <c r="T56"/>
  <c r="T48"/>
  <c r="T47"/>
  <c r="T45"/>
  <c r="T44"/>
  <c r="T38"/>
  <c r="T37"/>
  <c r="T35"/>
  <c r="T32"/>
  <c r="T31"/>
  <c r="T26"/>
  <c r="T24"/>
  <c r="T23"/>
  <c r="T20"/>
  <c r="T19"/>
  <c r="T18"/>
  <c r="T17"/>
  <c r="T15"/>
  <c r="T8"/>
  <c r="T7"/>
  <c r="T4"/>
  <c r="T2"/>
  <c r="Q49"/>
  <c r="Q30"/>
  <c r="Q39"/>
  <c r="Q29"/>
  <c r="Q40"/>
  <c r="Q43"/>
  <c r="Q42"/>
  <c r="Q33"/>
  <c r="Q14"/>
  <c r="Q41"/>
  <c r="Q10"/>
  <c r="Q16"/>
  <c r="Q6"/>
  <c r="Q27"/>
  <c r="Q53"/>
  <c r="Q54"/>
  <c r="Q58"/>
  <c r="Q57"/>
  <c r="Q56"/>
  <c r="Q48"/>
  <c r="Q47"/>
  <c r="Q45"/>
  <c r="Q44"/>
  <c r="Q38"/>
  <c r="Q37"/>
  <c r="Q35"/>
  <c r="Q32"/>
  <c r="Q31"/>
  <c r="Q26"/>
  <c r="Q24"/>
  <c r="Q23"/>
  <c r="Q20"/>
  <c r="Q19"/>
  <c r="Q18"/>
  <c r="Q17"/>
  <c r="Q15"/>
  <c r="Q8"/>
  <c r="Q7"/>
  <c r="Q4"/>
  <c r="Q2"/>
  <c r="M49"/>
  <c r="M30"/>
  <c r="M39"/>
  <c r="M29"/>
  <c r="M40"/>
  <c r="M43"/>
  <c r="M42"/>
  <c r="M33"/>
  <c r="M14"/>
  <c r="M41"/>
  <c r="M10"/>
  <c r="M16"/>
  <c r="M6"/>
  <c r="M27"/>
  <c r="M53"/>
  <c r="M54"/>
  <c r="M58"/>
  <c r="M57"/>
  <c r="M56"/>
  <c r="M48"/>
  <c r="M47"/>
  <c r="M45"/>
  <c r="M44"/>
  <c r="M38"/>
  <c r="M37"/>
  <c r="M35"/>
  <c r="M32"/>
  <c r="M31"/>
  <c r="M26"/>
  <c r="M24"/>
  <c r="M23"/>
  <c r="M20"/>
  <c r="M19"/>
  <c r="M18"/>
  <c r="M17"/>
  <c r="M15"/>
  <c r="M8"/>
  <c r="M7"/>
  <c r="M4"/>
  <c r="M2"/>
  <c r="J49"/>
  <c r="J30"/>
  <c r="J39"/>
  <c r="J29"/>
  <c r="J40"/>
  <c r="J43"/>
  <c r="J33"/>
  <c r="J14"/>
  <c r="J41"/>
  <c r="J10"/>
  <c r="J16"/>
  <c r="J27"/>
  <c r="J54"/>
  <c r="J57"/>
  <c r="J56"/>
  <c r="J48"/>
  <c r="J47"/>
  <c r="J45"/>
  <c r="J38"/>
  <c r="J35"/>
  <c r="J32"/>
  <c r="J31"/>
  <c r="J26"/>
  <c r="J24"/>
  <c r="J23"/>
  <c r="J20"/>
  <c r="J18"/>
  <c r="J17"/>
  <c r="J15"/>
  <c r="J8"/>
  <c r="J7"/>
  <c r="J2"/>
  <c r="G49"/>
  <c r="G30"/>
  <c r="G39"/>
  <c r="G29"/>
  <c r="G40"/>
  <c r="G43"/>
  <c r="G42"/>
  <c r="G33"/>
  <c r="G14"/>
  <c r="G41"/>
  <c r="G10"/>
  <c r="G16"/>
  <c r="G6"/>
  <c r="G27"/>
  <c r="G53"/>
  <c r="G54"/>
  <c r="G58"/>
  <c r="G57"/>
  <c r="G56"/>
  <c r="G48"/>
  <c r="G47"/>
  <c r="G45"/>
  <c r="G44"/>
  <c r="G38"/>
  <c r="G37"/>
  <c r="G35"/>
  <c r="G32"/>
  <c r="G31"/>
  <c r="G26"/>
  <c r="G23"/>
  <c r="G19"/>
  <c r="G18"/>
  <c r="G17"/>
  <c r="G8"/>
  <c r="G7"/>
  <c r="G4"/>
  <c r="D49"/>
  <c r="D30"/>
  <c r="D39"/>
  <c r="D29"/>
  <c r="D40"/>
  <c r="D43"/>
  <c r="D42"/>
  <c r="D33"/>
  <c r="D14"/>
  <c r="D41"/>
  <c r="D10"/>
  <c r="D16"/>
  <c r="D6"/>
  <c r="D27"/>
  <c r="D53"/>
  <c r="D54"/>
  <c r="D58"/>
  <c r="D57"/>
  <c r="D56"/>
  <c r="D48"/>
  <c r="D47"/>
  <c r="D45"/>
  <c r="D44"/>
  <c r="D38"/>
  <c r="D37"/>
  <c r="D35"/>
  <c r="D32"/>
  <c r="D31"/>
  <c r="D26"/>
  <c r="D24"/>
  <c r="D23"/>
  <c r="D20"/>
  <c r="D19"/>
  <c r="D18"/>
  <c r="D17"/>
  <c r="D15"/>
  <c r="D8"/>
  <c r="D7"/>
  <c r="D4"/>
  <c r="D2"/>
  <c r="O2"/>
  <c r="AQ2" s="1"/>
</calcChain>
</file>

<file path=xl/sharedStrings.xml><?xml version="1.0" encoding="utf-8"?>
<sst xmlns="http://schemas.openxmlformats.org/spreadsheetml/2006/main" count="191" uniqueCount="93">
  <si>
    <t>New Handicap</t>
  </si>
  <si>
    <t>Adjusted</t>
  </si>
  <si>
    <t>Richardson, Rex</t>
  </si>
  <si>
    <t>Winfrey, Josh</t>
  </si>
  <si>
    <t>yes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</si>
  <si>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</si>
  <si>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</si>
  <si>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</si>
  <si>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</si>
  <si>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</si>
  <si>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</si>
  <si>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</si>
  <si>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</si>
  <si>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</si>
  <si>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</si>
  <si>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</si>
  <si>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</si>
  <si>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</si>
  <si>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</si>
  <si>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</si>
  <si>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</si>
  <si>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</si>
  <si>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</si>
  <si>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</si>
  <si>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</si>
  <si>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</si>
  <si>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</si>
  <si>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</si>
  <si>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</si>
  <si>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</si>
  <si>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</si>
  <si>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</si>
  <si>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</si>
  <si>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</si>
  <si>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</si>
  <si>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</si>
  <si>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</si>
  <si>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</si>
  <si>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</si>
  <si>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Jennings, Bud</t>
  </si>
  <si>
    <t>Martin, Michael</t>
  </si>
  <si>
    <t>Trammell, Jacob</t>
  </si>
  <si>
    <t>Jewell, Jordan</t>
  </si>
  <si>
    <t>Bibble, Joel</t>
  </si>
  <si>
    <t>Green, Will</t>
  </si>
  <si>
    <t>Catron, Mickey</t>
  </si>
  <si>
    <t>Sansbury, James</t>
  </si>
  <si>
    <t>Fick, Jacob</t>
  </si>
  <si>
    <t>Miller, Trent</t>
  </si>
  <si>
    <t>Schmitz, Liz</t>
  </si>
  <si>
    <t>Schmitz, Jake</t>
  </si>
  <si>
    <t>Ryan, Megan</t>
  </si>
  <si>
    <t>Kopser, Eric</t>
  </si>
  <si>
    <t>Roseman, Randall</t>
  </si>
  <si>
    <t>Luhrs, Aaron</t>
  </si>
  <si>
    <t>Stone, Charles</t>
  </si>
  <si>
    <t>Stone, Thomas</t>
  </si>
  <si>
    <t>Tinnell, Tim</t>
  </si>
  <si>
    <t>Spears, Edd</t>
  </si>
  <si>
    <t>Phillips, Austin</t>
  </si>
  <si>
    <t>Kirkpatrick, Tanner</t>
  </si>
  <si>
    <t>Raw Week 7</t>
  </si>
  <si>
    <t>Raw Week 8</t>
  </si>
  <si>
    <t>Durham, Zach</t>
  </si>
  <si>
    <t>Burch, Fred</t>
  </si>
  <si>
    <t>Tackett, Buddy</t>
  </si>
  <si>
    <t>Yoder, Jacob</t>
  </si>
  <si>
    <t>Bailey, Brett</t>
  </si>
  <si>
    <t>Bidwell, Mike</t>
  </si>
  <si>
    <t>Raw Week 9</t>
  </si>
  <si>
    <t>Raw Week 10</t>
  </si>
  <si>
    <t>Raw Week 11</t>
  </si>
  <si>
    <t>Raw Week 12</t>
  </si>
  <si>
    <t>Colston, Mike</t>
  </si>
  <si>
    <t>Walker, Keaton</t>
  </si>
  <si>
    <t>Wyatt, Grant</t>
  </si>
  <si>
    <t>Wyatt, Jeff</t>
  </si>
  <si>
    <t>Wallace, Mark</t>
  </si>
  <si>
    <t>Raw Week 13</t>
  </si>
  <si>
    <t>Raw Week 14</t>
  </si>
  <si>
    <t>Raw Week 15</t>
  </si>
  <si>
    <t>Raw Week 16</t>
  </si>
  <si>
    <t xml:space="preserve"> </t>
  </si>
  <si>
    <t>Henkle, Scott</t>
  </si>
  <si>
    <t>Huff, Tristan</t>
  </si>
  <si>
    <t>Parrott, Sherita</t>
  </si>
  <si>
    <t>Hawkins, Josh 'PeePee'</t>
  </si>
  <si>
    <t>Diaz, David</t>
  </si>
  <si>
    <t>Raisor, Darryl</t>
  </si>
  <si>
    <t>Raw Week 17</t>
  </si>
  <si>
    <t>Raw Week 18</t>
  </si>
  <si>
    <t>Raw Week 19</t>
  </si>
  <si>
    <t>Raw Week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</si>
</sst>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3"/>
  <sheetViews>
    <sheetView tabSelected="1" showRuler="0" view="pageLayout" topLeftCell="AJ7" zoomScale="70" zoomScaleNormal="100" zoomScalePageLayoutView="70" workbookViewId="0">
      <selection activeCell="BP2" sqref="BP2"/>
    </sheetView>
  </sheetViews>
  <sheetFormatPr defaultColWidth="8.6640625" defaultRowHeight="14.4"/>
  <cols>
    <col min="1" max="1" width="19.109375" customWidth="1"/>
    <col min="2" max="2" width="5.6640625" style="1" bestFit="1" customWidth="1"/>
    <col min="3" max="3" width="6.33203125" style="1" customWidth="1"/>
    <col min="4" max="4" width="6.33203125" style="1" bestFit="1" customWidth="1"/>
    <col min="5" max="5" width="6.5546875" style="5" customWidth="1"/>
    <col min="6" max="6" width="6.33203125" style="1" customWidth="1"/>
    <col min="7" max="7" width="6.21875" style="1" bestFit="1" customWidth="1"/>
    <col min="8" max="8" width="6.5546875" style="1" customWidth="1"/>
    <col min="9" max="9" width="6.33203125" style="1" customWidth="1"/>
    <col min="10" max="10" width="6.21875" style="5" bestFit="1" customWidth="1"/>
    <col min="11" max="11" width="6.5546875" style="5" customWidth="1"/>
    <col min="12" max="12" width="6.33203125" style="1" customWidth="1"/>
    <col min="13" max="13" width="6.109375" style="1" customWidth="1"/>
    <col min="14" max="14" width="6.5546875" customWidth="1"/>
    <col min="15" max="15" width="19.109375" customWidth="1"/>
    <col min="16" max="16" width="6.33203125" style="1" customWidth="1"/>
    <col min="17" max="17" width="6.109375" style="1" customWidth="1"/>
    <col min="18" max="18" width="6.5546875" customWidth="1"/>
    <col min="19" max="19" width="5.88671875" style="1" customWidth="1"/>
    <col min="20" max="20" width="6.21875" style="1" bestFit="1" customWidth="1"/>
    <col min="21" max="21" width="6.5546875" customWidth="1"/>
    <col min="22" max="22" width="6.33203125" style="1" customWidth="1"/>
    <col min="23" max="23" width="6.109375" style="1" customWidth="1"/>
    <col min="24" max="24" width="6.5546875" customWidth="1"/>
    <col min="25" max="25" width="5.88671875" style="1" customWidth="1"/>
    <col min="26" max="26" width="6.21875" style="1" bestFit="1" customWidth="1"/>
    <col min="27" max="27" width="6.5546875" customWidth="1"/>
    <col min="28" max="28" width="6.33203125" customWidth="1"/>
    <col min="29" max="29" width="19.109375" customWidth="1"/>
    <col min="30" max="30" width="6.33203125" style="1" customWidth="1"/>
    <col min="31" max="31" width="6.109375" style="1" customWidth="1"/>
    <col min="32" max="32" width="6.5546875" customWidth="1"/>
    <col min="33" max="33" width="5.88671875" style="1" customWidth="1"/>
    <col min="34" max="34" width="6.21875" style="1" bestFit="1" customWidth="1"/>
    <col min="35" max="35" width="6.5546875" customWidth="1"/>
    <col min="36" max="36" width="6.33203125" style="1" customWidth="1"/>
    <col min="37" max="37" width="6.109375" style="5" customWidth="1"/>
    <col min="38" max="38" width="6.5546875" customWidth="1"/>
    <col min="39" max="39" width="5.88671875" style="1" customWidth="1"/>
    <col min="40" max="40" width="6.21875" style="1" bestFit="1" customWidth="1"/>
    <col min="41" max="41" width="6.5546875" customWidth="1"/>
    <col min="42" max="42" width="6.33203125" customWidth="1"/>
    <col min="43" max="43" width="19.109375" customWidth="1"/>
    <col min="44" max="44" width="6.33203125" style="1" customWidth="1"/>
    <col min="45" max="45" width="6.109375" style="1" customWidth="1"/>
    <col min="46" max="46" width="6.5546875" customWidth="1"/>
    <col min="47" max="47" width="5.88671875" style="1" customWidth="1"/>
    <col min="48" max="48" width="6.21875" style="1" bestFit="1" customWidth="1"/>
    <col min="49" max="49" width="6.5546875" customWidth="1"/>
    <col min="50" max="50" width="6.33203125" style="1" customWidth="1"/>
    <col min="51" max="51" width="6.109375" style="5" customWidth="1"/>
    <col min="52" max="52" width="6.5546875" customWidth="1"/>
    <col min="53" max="53" width="5.88671875" style="1" customWidth="1"/>
    <col min="54" max="54" width="6.21875" style="1" bestFit="1" customWidth="1"/>
    <col min="55" max="55" width="6.5546875" customWidth="1"/>
    <col min="56" max="56" width="6.33203125" customWidth="1"/>
    <col min="57" max="57" width="19.109375" customWidth="1"/>
    <col min="58" max="58" width="6.33203125" style="1" customWidth="1"/>
    <col min="59" max="59" width="6.109375" style="1" customWidth="1"/>
    <col min="60" max="60" width="6.5546875" customWidth="1"/>
    <col min="61" max="61" width="5.88671875" style="1" customWidth="1"/>
    <col min="62" max="62" width="6.21875" style="1" bestFit="1" customWidth="1"/>
    <col min="63" max="63" width="6.5546875" customWidth="1"/>
    <col min="64" max="64" width="6.33203125" style="1" customWidth="1"/>
    <col min="65" max="65" width="6.109375" style="5" customWidth="1"/>
    <col min="66" max="66" width="6.5546875" customWidth="1"/>
    <col min="67" max="67" width="5.88671875" style="1" customWidth="1"/>
    <col min="68" max="68" width="6.21875" style="1" bestFit="1" customWidth="1"/>
    <col min="69" max="69" width="6.5546875" customWidth="1"/>
    <col min="70" max="73" width="6.33203125" customWidth="1"/>
  </cols>
  <sheetData>
    <row r="1" spans="1:69" s="12" customFormat="1" ht="21.6" customHeight="1">
      <c r="A1" s="7"/>
      <c r="B1" s="8" t="s">
        <v>22</v>
      </c>
      <c r="C1" s="8" t="s">
        <v>28</v>
      </c>
      <c r="D1" s="9" t="s">
        <v>1</v>
      </c>
      <c r="E1" s="10" t="s">
        <v>0</v>
      </c>
      <c r="F1" s="8" t="s">
        <v>29</v>
      </c>
      <c r="G1" s="9" t="s">
        <v>1</v>
      </c>
      <c r="H1" s="8" t="s">
        <v>0</v>
      </c>
      <c r="I1" s="8" t="s">
        <v>30</v>
      </c>
      <c r="J1" s="11" t="s">
        <v>1</v>
      </c>
      <c r="K1" s="10" t="s">
        <v>0</v>
      </c>
      <c r="L1" s="8" t="s">
        <v>31</v>
      </c>
      <c r="M1" s="9" t="s">
        <v>1</v>
      </c>
      <c r="N1" s="8" t="s">
        <v>0</v>
      </c>
      <c r="O1" s="7"/>
      <c r="P1" s="8" t="s">
        <v>32</v>
      </c>
      <c r="Q1" s="9" t="s">
        <v>1</v>
      </c>
      <c r="R1" s="8" t="s">
        <v>0</v>
      </c>
      <c r="S1" s="8" t="s">
        <v>33</v>
      </c>
      <c r="T1" s="9" t="s">
        <v>1</v>
      </c>
      <c r="U1" s="8" t="s">
        <v>0</v>
      </c>
      <c r="V1" s="8" t="s">
        <v>61</v>
      </c>
      <c r="W1" s="9" t="s">
        <v>1</v>
      </c>
      <c r="X1" s="8" t="s">
        <v>0</v>
      </c>
      <c r="Y1" s="8" t="s">
        <v>62</v>
      </c>
      <c r="Z1" s="9" t="s">
        <v>1</v>
      </c>
      <c r="AA1" s="8" t="s">
        <v>0</v>
      </c>
      <c r="AC1" s="7"/>
      <c r="AD1" s="8" t="s">
        <v>69</v>
      </c>
      <c r="AE1" s="9" t="s">
        <v>1</v>
      </c>
      <c r="AF1" s="8" t="s">
        <v>0</v>
      </c>
      <c r="AG1" s="8" t="s">
        <v>70</v>
      </c>
      <c r="AH1" s="9" t="s">
        <v>1</v>
      </c>
      <c r="AI1" s="8" t="s">
        <v>0</v>
      </c>
      <c r="AJ1" s="8" t="s">
        <v>71</v>
      </c>
      <c r="AK1" s="11" t="s">
        <v>1</v>
      </c>
      <c r="AL1" s="8" t="s">
        <v>0</v>
      </c>
      <c r="AM1" s="8" t="s">
        <v>72</v>
      </c>
      <c r="AN1" s="9" t="s">
        <v>1</v>
      </c>
      <c r="AO1" s="8" t="s">
        <v>0</v>
      </c>
      <c r="AQ1" s="7"/>
      <c r="AR1" s="8" t="s">
        <v>78</v>
      </c>
      <c r="AS1" s="9" t="s">
        <v>1</v>
      </c>
      <c r="AT1" s="8" t="s">
        <v>0</v>
      </c>
      <c r="AU1" s="8" t="s">
        <v>79</v>
      </c>
      <c r="AV1" s="9" t="s">
        <v>1</v>
      </c>
      <c r="AW1" s="8" t="s">
        <v>0</v>
      </c>
      <c r="AX1" s="8" t="s">
        <v>80</v>
      </c>
      <c r="AY1" s="11" t="s">
        <v>1</v>
      </c>
      <c r="AZ1" s="8" t="s">
        <v>0</v>
      </c>
      <c r="BA1" s="8" t="s">
        <v>81</v>
      </c>
      <c r="BB1" s="9" t="s">
        <v>1</v>
      </c>
      <c r="BC1" s="8" t="s">
        <v>0</v>
      </c>
      <c r="BE1" s="7"/>
      <c r="BF1" s="8" t="s">
        <v>89</v>
      </c>
      <c r="BG1" s="9" t="s">
        <v>1</v>
      </c>
      <c r="BH1" s="8" t="s">
        <v>0</v>
      </c>
      <c r="BI1" s="8" t="s">
        <v>90</v>
      </c>
      <c r="BJ1" s="9" t="s">
        <v>1</v>
      </c>
      <c r="BK1" s="8" t="s">
        <v>0</v>
      </c>
      <c r="BL1" s="8" t="s">
        <v>91</v>
      </c>
      <c r="BM1" s="11" t="s">
        <v>1</v>
      </c>
      <c r="BN1" s="8" t="s">
        <v>0</v>
      </c>
      <c r="BO1" s="8" t="s">
        <v>92</v>
      </c>
      <c r="BP1" s="9" t="s">
        <v>1</v>
      </c>
      <c r="BQ1" s="8" t="s">
        <v>0</v>
      </c>
    </row>
    <row r="2" spans="1:69" ht="15" customHeight="1">
      <c r="A2" s="3" t="s">
        <v>25</v>
      </c>
      <c r="B2" s="2" t="s">
        <v>4</v>
      </c>
      <c r="C2" s="13"/>
      <c r="D2" s="13" t="str">
        <f>IF(C2&gt;0,C2," ")</f>
        <v xml:space="preserve"> </v>
      </c>
      <c r="E2" s="4" t="str">
        <f>IF(C2&gt;0,(ROUND(54-AVERAGE(C2),0)*0.8),"")</f>
        <v/>
      </c>
      <c r="F2" s="13">
        <v>49</v>
      </c>
      <c r="G2" s="4" t="e">
        <f>IF(F2&gt;0,F2+E2,"")</f>
        <v>#VALUE!</v>
      </c>
      <c r="H2" s="4">
        <f>IF(C2+F2&gt;0,(ROUND(54-AVERAGE(C2,F2),0)*0.8),"")</f>
        <v>4</v>
      </c>
      <c r="I2" s="13">
        <v>52</v>
      </c>
      <c r="J2" s="4">
        <f>IF(I2&gt;0,H2+I2,"")</f>
        <v>56</v>
      </c>
      <c r="K2" s="4">
        <f>IF(C2+F2+I2&gt;0,(ROUND(54-AVERAGE(C2,F2,I2),0)*0.8),"")</f>
        <v>3.2</v>
      </c>
      <c r="L2" s="13">
        <v>48</v>
      </c>
      <c r="M2" s="24">
        <f>IF(L2&gt;0,K2+L2,"")</f>
        <v>51.2</v>
      </c>
      <c r="N2" s="4">
        <f>IF(C2+F2+I2+L2&gt;0,(ROUND(54-AVERAGE(C2,F2,I2,L2),0)*0.8),"")</f>
        <v>3.2</v>
      </c>
      <c r="O2" s="3" t="str">
        <f t="shared" ref="O2:O60" si="0">A2</f>
        <v>Austin, Andy</v>
      </c>
      <c r="P2" s="13">
        <v>49</v>
      </c>
      <c r="Q2" s="4">
        <f>IF(P2&gt;0,P2+N2,"")</f>
        <v>52.2</v>
      </c>
      <c r="R2" s="4">
        <f>IF(C2+F2+I2+L2+P2&gt;0,(ROUND(54-AVERAGE(C2,F2,I2,L2,P2),0)*0.8),"")</f>
        <v>4</v>
      </c>
      <c r="S2" s="13">
        <v>51</v>
      </c>
      <c r="T2" s="4">
        <f>IF(S2&gt;0,R2+S2,"")</f>
        <v>55</v>
      </c>
      <c r="U2" s="4">
        <f>IF(C2+F2+I2+L2+P2+S2&gt;0,(ROUND(54-AVERAGE(C2,F2,I2,L2,P2,S2),0)*0.8),"")</f>
        <v>3.2</v>
      </c>
      <c r="V2" s="13">
        <v>52</v>
      </c>
      <c r="W2" s="4">
        <f>IF(V2&gt;0,V2+U2,"")</f>
        <v>55.2</v>
      </c>
      <c r="X2" s="4">
        <f>IF(C2+F2+I2+L2+P2+S2+V2&gt;0,(ROUND(54-AVERAGE(C2,F2,I2,L2,P2,S2,V2),0)*0.8),"")</f>
        <v>3.2</v>
      </c>
      <c r="Y2" s="13">
        <v>49</v>
      </c>
      <c r="Z2" s="4">
        <f>IF(Y2&gt;0,X2+Y2,"")</f>
        <v>52.2</v>
      </c>
      <c r="AA2" s="4">
        <f>IF(C2+F2+I2+L2+P2+S2+V2+Y2&gt;0,(ROUND(54-AVERAGE(C2,F2,I2,L2,P2,S2,V2,Y2),0)*0.8),"")</f>
        <v>3.2</v>
      </c>
      <c r="AC2" s="3" t="str">
        <f>A2</f>
        <v>Austin, Andy</v>
      </c>
      <c r="AD2" s="13">
        <v>57</v>
      </c>
      <c r="AE2" s="4">
        <f>IF(AD2&gt;0,AA2+AD2,"")</f>
        <v>60.2</v>
      </c>
      <c r="AF2" s="4">
        <f>IF(C2+F2+I2+L2+P2+S2+V2+Y2+AD2&gt;0,(ROUND(54-AVERAGE(C2,F2,I2,L2,P2,S2,V2,Y2,AD2),0)*0.8),"")</f>
        <v>2.4000000000000004</v>
      </c>
      <c r="AG2" s="13">
        <v>60</v>
      </c>
      <c r="AH2" s="4">
        <f>IF(AG2&gt;0,AF2+AG2,"")</f>
        <v>62.4</v>
      </c>
      <c r="AI2" s="4">
        <f>IF(C2+F2+I2+L2+P2+S2+V2+Y2+AD2+AG2&gt;0,(ROUND(54-AVERAGE(C2,F2,I2,L2,P2,S2,V2,Y2,AD2,AG2),0)*0.8),"")</f>
        <v>1.6</v>
      </c>
      <c r="AJ2" s="13">
        <v>54</v>
      </c>
      <c r="AK2" s="4">
        <f>IF(AJ2&gt;0,AI2+AJ2,"")</f>
        <v>55.6</v>
      </c>
      <c r="AL2" s="4">
        <f>IF(C2+F2+I2+L2+P2+S2+V2+Y2+AD2+AG2+AJ2&gt;0,(ROUND(54-AVERAGE(C2,F2,I2,L2,P2,S2,V2,Y2,AD2,AG2,AJ2),0)*0.8),"")</f>
        <v>1.6</v>
      </c>
      <c r="AM2" s="13">
        <v>59</v>
      </c>
      <c r="AN2" s="4">
        <f>IF(AM2&gt;0,AL2+AM2,"")</f>
        <v>60.6</v>
      </c>
      <c r="AO2" s="4">
        <f>IF(C2+F2+I2+L2+P2+S2+V2+Y2+AD2+AG2+AJ2+AM2&gt;0,(ROUND(54-AVERAGE(C2,F2,I2,L2,P2,S2,V2,Y2,AD2,AG2,AJ2,AM2),0)*0.8),"")</f>
        <v>0.8</v>
      </c>
      <c r="AQ2" s="3" t="str">
        <f>O2</f>
        <v>Austin, Andy</v>
      </c>
      <c r="AR2" s="21">
        <v>50</v>
      </c>
      <c r="AS2" s="18">
        <f>IF(AR2&gt;0,AO2+AR2,"")</f>
        <v>50.8</v>
      </c>
      <c r="AT2" s="4">
        <f>IF(C2+F2+I2+L2+P2+S2+V2+Y2+AD2+AG2+AJ2+AM2+AR2&gt;0,(ROUND(54-AVERAGE(C2,F2,I2,L2,P2,S2,V2,Y2,AD2,AG2,AJ2,AM2,AR2),0)*0.8),"")</f>
        <v>1.6</v>
      </c>
      <c r="AU2" s="13">
        <v>45</v>
      </c>
      <c r="AV2" s="18">
        <f>IF(AU2&gt;0,AT2+AU2,"")</f>
        <v>46.6</v>
      </c>
      <c r="AW2" s="4">
        <f>IF(C2+F2+I2+L2+P2+S2+V2+Y2+AD2+AG2+AJ2+AM2+AR2+AU2&gt;0,(ROUND(54-AVERAGE(C2,F2,I2,L2,P2,S2,V2,Y2,AD2,AG2,AJ2,AM2,AR2,AU2),0)*0.8),"")</f>
        <v>1.6</v>
      </c>
      <c r="AX2" s="13">
        <v>54</v>
      </c>
      <c r="AY2" s="4">
        <f>IF(AX2&gt;0,AW2+AX2,"")</f>
        <v>55.6</v>
      </c>
      <c r="AZ2" s="4">
        <f>IF(C2+F2+I2+L2+P2+S2+V2+Y2+AD2+AG2+AJ2+AM2+AR2+AU2+AX2&gt;0,(ROUND(54-AVERAGE(C2,F2,I2,L2,P2,S2,V2,Y2,AD2,AG2,AJ2,AM2,AR2,AU2,AX2),0)*0.8),"")</f>
        <v>1.6</v>
      </c>
      <c r="BA2" s="13">
        <v>50</v>
      </c>
      <c r="BB2" s="24">
        <f>IF(BA2&gt;0,AZ2+BA2,"")</f>
        <v>51.6</v>
      </c>
      <c r="BC2" s="4">
        <f>IF(C2+F2+I2+L2+P2+S2+V2+Y2+AD2+AG2+AJ2+AM2+AR2+AU2+AX2+BA2&gt;0,(ROUND(54-AVERAGE(C2,F2,I2,L2,P2,S2,V2,Y2,AD2,AG2,AJ2,AM2,AR2,AU2,AX2,BA2),0)*0.8),"")</f>
        <v>1.6</v>
      </c>
      <c r="BE2" s="3" t="str">
        <f>AC2</f>
        <v>Austin, Andy</v>
      </c>
      <c r="BF2" s="13">
        <v>52</v>
      </c>
      <c r="BG2" s="24">
        <f>IF(BF2&gt;0,BC2+BF2,"")</f>
        <v>53.6</v>
      </c>
      <c r="BH2" s="4">
        <f>IF(C2+F2+I2+L2+P2+S2+V2+Y2+AD2+AG2+AJ2+AM2+AR2+AU2+AX2+BA2+BF2&gt;0,(ROUND(54-AVERAGE(C2,F2,I2,L2,P2,S2,V2,Y2,AD2,AG2,AJ2,AM2,AR2,AU2,AX2,BA2,BF2),0)*0.8),"")</f>
        <v>1.6</v>
      </c>
      <c r="BI2" s="13">
        <v>46</v>
      </c>
      <c r="BJ2" s="18">
        <f>IF(BI2&gt;0,BH2+BI2,"")</f>
        <v>47.6</v>
      </c>
      <c r="BK2" s="4">
        <f>IF(C2+F2+I2+L2+P2+S2+V2+Y2+AD2+AG2+AJ2+AM2+AR2+AU2+AX2+BA2+BF2+BI2&gt;0,(ROUND(54-AVERAGE(C2,F2,I2,L2,P2,S2,V2,Y2,AD2,AG2,AJ2,AM2,AR2,AU2,AX2,BA2,BF2,BI2),0)*0.8),"")</f>
        <v>1.6</v>
      </c>
      <c r="BL2" s="21">
        <v>49</v>
      </c>
      <c r="BM2" s="19">
        <f>IF(BL2&gt;0,BK2+BL2,"")</f>
        <v>50.6</v>
      </c>
      <c r="BN2" s="4">
        <f>IF(C2+F2+I2+L2+P2+S2+V2+Y2+AD2+AG2+AJ2+AM2+AR2+AU2+AX2+BA2+BF2+BI2+BL2&gt;0,(ROUND(54-AVERAGE(C2,F2,I2,L2,P2,S2,V2,Y2,AD2,AG2,AJ2,AM2,AR2,AU2,AX2,BA2,BF2,BI2,BL2),0)*0.8),"")</f>
        <v>2.4000000000000004</v>
      </c>
      <c r="BO2" s="13">
        <v>47</v>
      </c>
      <c r="BP2" s="18">
        <f>IF(BO2&gt;0,BN2+BO2,"")</f>
        <v>49.4</v>
      </c>
      <c r="BQ2" s="4">
        <f>IF(C2+F2+I2+L2+P2+S2+V2+Y2+AD2+AG2+AJ2+AM2+AR2+AU2+AX2+BA2+BF2+BI2+BL2+BO2&gt;0,(ROUND(54-AVERAGE(C2,F2,I2,L2,P2,S2,V2,Y2,AD2,AG2,AJ2,AM2,AR2,AU2,AX2,BA2,BF2,BI2,BL2,BO2),0)*0.8),"")</f>
        <v>2.4000000000000004</v>
      </c>
    </row>
    <row r="3" spans="1:69" ht="15" customHeight="1">
      <c r="A3" s="3" t="s">
        <v>67</v>
      </c>
      <c r="B3" s="2" t="s">
        <v>4</v>
      </c>
      <c r="C3" s="13"/>
      <c r="D3" s="13" t="str">
        <f>IF(C3&gt;0,C3," ")</f>
        <v xml:space="preserve"> </v>
      </c>
      <c r="E3" s="4" t="str">
        <f>IF(C3&gt;0,(ROUND(54-AVERAGE(C3),0)*0.8),"")</f>
        <v/>
      </c>
      <c r="F3" s="13"/>
      <c r="G3" s="4" t="str">
        <f>IF(F3&gt;0,F3+E3,"")</f>
        <v/>
      </c>
      <c r="H3" s="4" t="str">
        <f>IF(C3+F3&gt;0,(ROUND(54-AVERAGE(C3,F3),0)*0.8),"")</f>
        <v/>
      </c>
      <c r="I3" s="13"/>
      <c r="J3" s="4" t="str">
        <f>IF(I3&gt;0,H3+I3,"")</f>
        <v/>
      </c>
      <c r="K3" s="4" t="str">
        <f>IF(C3+F3+I3&gt;0,(ROUND(54-AVERAGE(C3,F3,I3),0)*0.8),"")</f>
        <v/>
      </c>
      <c r="L3" s="13"/>
      <c r="M3" s="4" t="str">
        <f>IF(L3&gt;0,K3+L3,"")</f>
        <v/>
      </c>
      <c r="N3" s="4" t="str">
        <f>IF(C3+F3+I3+L3&gt;0,(ROUND(54-AVERAGE(C3,F3,I3,L3),0)*0.8),"")</f>
        <v/>
      </c>
      <c r="O3" s="3" t="str">
        <f t="shared" si="0"/>
        <v>Bailey, Brett</v>
      </c>
      <c r="P3" s="13"/>
      <c r="Q3" s="4" t="str">
        <f>IF(P3&gt;0,P3+N3,"")</f>
        <v/>
      </c>
      <c r="R3" s="4" t="str">
        <f>IF(C3+F3+I3+L3+P3&gt;0,(ROUND(54-AVERAGE(C3,F3,I3,L3,P3),0)*0.8),"")</f>
        <v/>
      </c>
      <c r="S3" s="13">
        <v>51</v>
      </c>
      <c r="T3" s="4" t="e">
        <f>IF(S3&gt;0,R3+S3,"")</f>
        <v>#VALUE!</v>
      </c>
      <c r="U3" s="4">
        <f>IF(C3+F3+I3+L3+P3+S3&gt;0,(ROUND(54-AVERAGE(C3,F3,I3,L3,P3,S3),0)*0.8),"")</f>
        <v>2.4000000000000004</v>
      </c>
      <c r="V3" s="13">
        <v>48</v>
      </c>
      <c r="W3" s="4">
        <f t="shared" ref="W3:W60" si="1">IF(V3&gt;0,V3+U3,"")</f>
        <v>50.4</v>
      </c>
      <c r="X3" s="4">
        <f>IF(C3+F3+I3+L3+P3+S3+V3&gt;0,(ROUND(54-AVERAGE(C3,F3,I3,L3,P3,S3,V3),0)*0.8),"")</f>
        <v>4</v>
      </c>
      <c r="Y3" s="13"/>
      <c r="Z3" s="4" t="str">
        <f>IF(Y3&gt;0,X3+Y3,"")</f>
        <v/>
      </c>
      <c r="AA3" s="4">
        <f>IF(C3+F3+I3+L3+P3+S3+V3+Y3&gt;0,(ROUND(54-AVERAGE(C3,F3,I3,L3,P3,S3,V3,Y3),0)*0.8),"")</f>
        <v>4</v>
      </c>
      <c r="AC3" s="3" t="str">
        <f t="shared" ref="AC3:AC60" si="2">A3</f>
        <v>Bailey, Brett</v>
      </c>
      <c r="AD3" s="13"/>
      <c r="AE3" s="4" t="str">
        <f t="shared" ref="AE3:AE60" si="3">IF(AD3&gt;0,AA3+AD3,"")</f>
        <v/>
      </c>
      <c r="AF3" s="4">
        <f t="shared" ref="AF3:AF60" si="4">IF(C3+F3+I3+L3+P3+S3+V3+Y3+AD3&gt;0,(ROUND(54-AVERAGE(C3,F3,I3,L3,P3,S3,V3,Y3,AD3),0)*0.8),"")</f>
        <v>4</v>
      </c>
      <c r="AG3" s="13"/>
      <c r="AH3" s="4" t="str">
        <f t="shared" ref="AH3:AH60" si="5">IF(AG3&gt;0,AF3+AG3,"")</f>
        <v/>
      </c>
      <c r="AI3" s="4">
        <f t="shared" ref="AI3:AI60" si="6">IF(C3+F3+I3+L3+P3+S3+V3+Y3+AD3+AG3&gt;0,(ROUND(54-AVERAGE(C3,F3,I3,L3,P3,S3,V3,Y3,AD3,AG3),0)*0.8),"")</f>
        <v>4</v>
      </c>
      <c r="AJ3" s="13"/>
      <c r="AK3" s="4" t="str">
        <f t="shared" ref="AK3:AK60" si="7">IF(AJ3&gt;0,AI3+AJ3,"")</f>
        <v/>
      </c>
      <c r="AL3" s="4">
        <f t="shared" ref="AL3:AL60" si="8">IF(C3+F3+I3+L3+P3+S3+V3+Y3+AD3+AG3+AJ3&gt;0,(ROUND(54-AVERAGE(C3,F3,I3,L3,P3,S3,V3,Y3,AD3,AG3,AJ3),0)*0.8),"")</f>
        <v>4</v>
      </c>
      <c r="AM3" s="13"/>
      <c r="AN3" s="4" t="str">
        <f t="shared" ref="AN3:AN60" si="9">IF(AM3&gt;0,AL3+AM3,"")</f>
        <v/>
      </c>
      <c r="AO3" s="4">
        <f t="shared" ref="AO3:AO60" si="10">IF(C3+F3+I3+L3+P3+S3+V3+Y3+AD3+AG3+AJ3+AM3&gt;0,(ROUND(54-AVERAGE(C3,F3,I3,L3,P3,S3,V3,Y3,AD3,AG3,AJ3,AM3),0)*0.8),"")</f>
        <v>4</v>
      </c>
      <c r="AQ3" s="3" t="str">
        <f t="shared" ref="AQ3:AQ10" si="11">O3</f>
        <v>Bailey, Brett</v>
      </c>
      <c r="AR3" s="13"/>
      <c r="AS3" s="4" t="str">
        <f t="shared" ref="AS3:AS10" si="12">IF(AR3&gt;0,AO3+AR3,"")</f>
        <v/>
      </c>
      <c r="AT3" s="4">
        <f t="shared" ref="AT3:AT60" si="13">IF(C3+F3+I3+L3+P3+S3+V3+Y3+AD3+AG3+AJ3+AM3+AR3&gt;0,(ROUND(54-AVERAGE(C3,F3,I3,L3,P3,S3,V3,Y3,AD3,AG3,AJ3,AM3,AR3),0)*0.8),"")</f>
        <v>4</v>
      </c>
      <c r="AU3" s="13"/>
      <c r="AV3" s="4" t="str">
        <f t="shared" ref="AV3:AV10" si="14">IF(AU3&gt;0,AT3+AU3,"")</f>
        <v/>
      </c>
      <c r="AW3" s="4">
        <f t="shared" ref="AW3:AW60" si="15">IF(C3+F3+I3+L3+P3+S3+V3+Y3+AD3+AG3+AJ3+AM3+AR3+AU3&gt;0,(ROUND(54-AVERAGE(C3,F3,I3,L3,P3,S3,V3,Y3,AD3,AG3,AJ3,AM3,AR3,AU3),0)*0.8),"")</f>
        <v>4</v>
      </c>
      <c r="AX3" s="13"/>
      <c r="AY3" s="4" t="str">
        <f>IF(AX3&gt;0,AW3+AX3,"")</f>
        <v/>
      </c>
      <c r="AZ3" s="4">
        <f t="shared" ref="AZ3:AZ60" si="16">IF(C3+F3+I3+L3+P3+S3+V3+Y3+AD3+AG3+AJ3+AM3+AR3+AU3+AX3&gt;0,(ROUND(54-AVERAGE(C3,F3,I3,L3,P3,S3,V3,Y3,AD3,AG3,AJ3,AM3,AR3,AU3,AX3),0)*0.8),"")</f>
        <v>4</v>
      </c>
      <c r="BA3" s="13"/>
      <c r="BB3" s="4" t="str">
        <f t="shared" ref="BB3:BB10" si="17">IF(BA3&gt;0,AZ3+BA3,"")</f>
        <v/>
      </c>
      <c r="BC3" s="4">
        <f t="shared" ref="BC3:BC60" si="18">IF(C3+F3+I3+L3+P3+S3+V3+Y3+AD3+AG3+AJ3+AM3+AR3+AU3+AX3+BA3&gt;0,(ROUND(54-AVERAGE(C3,F3,I3,L3,P3,S3,V3,Y3,AD3,AG3,AJ3,AM3,AR3,AU3,AX3,BA3),0)*0.8),"")</f>
        <v>4</v>
      </c>
      <c r="BE3" s="3" t="str">
        <f t="shared" ref="BE3:BE10" si="19">AC3</f>
        <v>Bailey, Brett</v>
      </c>
      <c r="BF3" s="13"/>
      <c r="BG3" s="4" t="str">
        <f t="shared" ref="BG3:BG60" si="20">IF(BF3&gt;0,BC3+BF3,"")</f>
        <v/>
      </c>
      <c r="BH3" s="4">
        <f t="shared" ref="BH3:BH60" si="21">IF(C3+F3+I3+L3+P3+S3+V3+Y3+AD3+AG3+AJ3+AM3+AR3+AU3+AX3+BA3+BF3&gt;0,(ROUND(54-AVERAGE(C3,F3,I3,L3,P3,S3,V3,Y3,AD3,AG3,AJ3,AM3,AR3,AU3,AX3,BA3,BF3),0)*0.8),"")</f>
        <v>4</v>
      </c>
      <c r="BI3" s="13"/>
      <c r="BJ3" s="4" t="str">
        <f t="shared" ref="BJ3:BJ60" si="22">IF(BI3&gt;0,BH3+BI3,"")</f>
        <v/>
      </c>
      <c r="BK3" s="4">
        <f t="shared" ref="BK3:BK60" si="23">IF(C3+F3+I3+L3+P3+S3+V3+Y3+AD3+AG3+AJ3+AM3+AR3+AU3+AX3+BA3+BF3+BI3&gt;0,(ROUND(54-AVERAGE(C3,F3,I3,L3,P3,S3,V3,Y3,AD3,AG3,AJ3,AM3,AR3,AU3,AX3,BA3,BF3,BI3),0)*0.8),"")</f>
        <v>4</v>
      </c>
      <c r="BL3" s="13"/>
      <c r="BM3" s="4" t="str">
        <f t="shared" ref="BM3:BM60" si="24">IF(BL3&gt;0,BK3+BL3,"")</f>
        <v/>
      </c>
      <c r="BN3" s="4">
        <f t="shared" ref="BN3:BN60" si="25">IF(C3+F3+I3+L3+P3+S3+V3+Y3+AD3+AG3+AJ3+AM3+AR3+AU3+AX3+BA3+BF3+BI3+BL3&gt;0,(ROUND(54-AVERAGE(C3,F3,I3,L3,P3,S3,V3,Y3,AD3,AG3,AJ3,AM3,AR3,AU3,AX3,BA3,BF3,BI3,BL3),0)*0.8),"")</f>
        <v>4</v>
      </c>
      <c r="BO3" s="13"/>
      <c r="BP3" s="4" t="str">
        <f t="shared" ref="BP3:BP60" si="26">IF(BO3&gt;0,BN3+BO3,"")</f>
        <v/>
      </c>
      <c r="BQ3" s="4">
        <f t="shared" ref="BQ3:BQ60" si="27">IF(C3+F3+I3+L3+P3+S3+V3+Y3+AD3+AG3+AJ3+AM3+AR3+AU3+AX3+BA3+BF3+BI3+BL3+BO3&gt;0,(ROUND(54-AVERAGE(C3,F3,I3,L3,P3,S3,V3,Y3,AD3,AG3,AJ3,AM3,AR3,AU3,AX3,BA3,BF3,BI3,BL3,BO3),0)*0.8),"")</f>
        <v>4</v>
      </c>
    </row>
    <row r="4" spans="1:69" ht="15" customHeight="1">
      <c r="A4" s="3" t="s">
        <v>36</v>
      </c>
      <c r="B4" s="2" t="s">
        <v>4</v>
      </c>
      <c r="C4" s="13"/>
      <c r="D4" s="13" t="str">
        <f t="shared" ref="D4:D58" si="28">IF(C4&gt;0,C4," ")</f>
        <v xml:space="preserve"> </v>
      </c>
      <c r="E4" s="4" t="str">
        <f t="shared" ref="E4:E58" si="29">IF(C4&gt;0,(ROUND(54-AVERAGE(C4),0)*0.8),"")</f>
        <v/>
      </c>
      <c r="F4" s="13"/>
      <c r="G4" s="4" t="str">
        <f t="shared" ref="G4:G58" si="30">IF(F4&gt;0,F4+E4,"")</f>
        <v/>
      </c>
      <c r="H4" s="4" t="str">
        <f t="shared" ref="H4:H58" si="31">IF(C4+F4&gt;0,(ROUND(54-AVERAGE(C4,F4),0)*0.8),"")</f>
        <v/>
      </c>
      <c r="I4" s="13">
        <v>65</v>
      </c>
      <c r="J4" s="4" t="e">
        <f t="shared" ref="J4:J58" si="32">IF(I4&gt;0,H4+I4,"")</f>
        <v>#VALUE!</v>
      </c>
      <c r="K4" s="4">
        <f t="shared" ref="K4:K58" si="33">IF(C4+F4+I4&gt;0,(ROUND(54-AVERAGE(C4,F4,I4),0)*0.8),"")</f>
        <v>-8.8000000000000007</v>
      </c>
      <c r="L4" s="13">
        <v>61</v>
      </c>
      <c r="M4" s="4">
        <f t="shared" ref="M4:M58" si="34">IF(L4&gt;0,K4+L4,"")</f>
        <v>52.2</v>
      </c>
      <c r="N4" s="4">
        <f t="shared" ref="N4:N58" si="35">IF(C4+F4+I4+L4&gt;0,(ROUND(54-AVERAGE(C4,F4,I4,L4),0)*0.8),"")</f>
        <v>-7.2</v>
      </c>
      <c r="O4" s="3" t="str">
        <f t="shared" si="0"/>
        <v>Beasley, Cannon</v>
      </c>
      <c r="P4" s="13"/>
      <c r="Q4" s="4" t="str">
        <f t="shared" ref="Q4:Q58" si="36">IF(P4&gt;0,P4+N4,"")</f>
        <v/>
      </c>
      <c r="R4" s="4">
        <f t="shared" ref="R4:R58" si="37">IF(C4+F4+I4+L4+P4&gt;0,(ROUND(54-AVERAGE(C4,F4,I4,L4,P4),0)*0.8),"")</f>
        <v>-7.2</v>
      </c>
      <c r="S4" s="13"/>
      <c r="T4" s="4" t="str">
        <f t="shared" ref="T4:T58" si="38">IF(S4&gt;0,R4+S4,"")</f>
        <v/>
      </c>
      <c r="U4" s="4">
        <f t="shared" ref="U4:U58" si="39">IF(C4+F4+I4+L4+P4+S4&gt;0,(ROUND(54-AVERAGE(C4,F4,I4,L4,P4,S4),0)*0.8),"")</f>
        <v>-7.2</v>
      </c>
      <c r="V4" s="13"/>
      <c r="W4" s="4" t="str">
        <f t="shared" si="1"/>
        <v/>
      </c>
      <c r="X4" s="4">
        <f t="shared" ref="X4:X58" si="40">IF(C4+F4+I4+L4+P4+S4+V4&gt;0,(ROUND(54-AVERAGE(C4,F4,I4,L4,P4,S4,V4),0)*0.8),"")</f>
        <v>-7.2</v>
      </c>
      <c r="Y4" s="13"/>
      <c r="Z4" s="4" t="str">
        <f t="shared" ref="Z4" si="41">IF(Y4&gt;0,X4+Y4,"")</f>
        <v/>
      </c>
      <c r="AA4" s="4">
        <f t="shared" ref="AA4:AA58" si="42">IF(C4+F4+I4+L4+P4+S4+V4+Y4&gt;0,(ROUND(54-AVERAGE(C4,F4,I4,L4,P4,S4,V4,Y4),0)*0.8),"")</f>
        <v>-7.2</v>
      </c>
      <c r="AC4" s="3" t="str">
        <f t="shared" si="2"/>
        <v>Beasley, Cannon</v>
      </c>
      <c r="AD4" s="13"/>
      <c r="AE4" s="4" t="str">
        <f t="shared" si="3"/>
        <v/>
      </c>
      <c r="AF4" s="4">
        <f t="shared" si="4"/>
        <v>-7.2</v>
      </c>
      <c r="AG4" s="13">
        <v>58</v>
      </c>
      <c r="AH4" s="20">
        <f t="shared" si="5"/>
        <v>50.8</v>
      </c>
      <c r="AI4" s="4">
        <f t="shared" si="6"/>
        <v>-5.6000000000000005</v>
      </c>
      <c r="AJ4" s="13">
        <v>53</v>
      </c>
      <c r="AK4" s="18">
        <f t="shared" si="7"/>
        <v>47.4</v>
      </c>
      <c r="AL4" s="4">
        <f t="shared" si="8"/>
        <v>-4</v>
      </c>
      <c r="AM4" s="13">
        <v>61</v>
      </c>
      <c r="AN4" s="4">
        <f t="shared" si="9"/>
        <v>57</v>
      </c>
      <c r="AO4" s="4">
        <f t="shared" si="10"/>
        <v>-4.8000000000000007</v>
      </c>
      <c r="AQ4" s="3" t="str">
        <f t="shared" si="11"/>
        <v>Beasley, Cannon</v>
      </c>
      <c r="AR4" s="13"/>
      <c r="AS4" s="4" t="str">
        <f t="shared" si="12"/>
        <v/>
      </c>
      <c r="AT4" s="4">
        <f t="shared" si="13"/>
        <v>-4.8000000000000007</v>
      </c>
      <c r="AU4" s="13"/>
      <c r="AV4" s="4" t="str">
        <f t="shared" si="14"/>
        <v/>
      </c>
      <c r="AW4" s="4">
        <f t="shared" si="15"/>
        <v>-4.8000000000000007</v>
      </c>
      <c r="AX4" s="13">
        <v>54</v>
      </c>
      <c r="AY4" s="4">
        <f t="shared" ref="AY4:AY10" si="43">IF(AX4&gt;0,AW4+AX4,"")</f>
        <v>49.2</v>
      </c>
      <c r="AZ4" s="4">
        <f t="shared" si="16"/>
        <v>-4</v>
      </c>
      <c r="BA4" s="13"/>
      <c r="BB4" s="4" t="str">
        <f t="shared" si="17"/>
        <v/>
      </c>
      <c r="BC4" s="4">
        <f t="shared" si="18"/>
        <v>-4</v>
      </c>
      <c r="BE4" s="3" t="str">
        <f t="shared" si="19"/>
        <v>Beasley, Cannon</v>
      </c>
      <c r="BF4" s="13"/>
      <c r="BG4" s="4" t="str">
        <f t="shared" si="20"/>
        <v/>
      </c>
      <c r="BH4" s="4">
        <f t="shared" si="21"/>
        <v>-4</v>
      </c>
      <c r="BI4" s="13"/>
      <c r="BJ4" s="4" t="str">
        <f t="shared" si="22"/>
        <v/>
      </c>
      <c r="BK4" s="4">
        <f t="shared" si="23"/>
        <v>-4</v>
      </c>
      <c r="BL4" s="13"/>
      <c r="BM4" s="4" t="str">
        <f t="shared" si="24"/>
        <v/>
      </c>
      <c r="BN4" s="4">
        <f t="shared" si="25"/>
        <v>-4</v>
      </c>
      <c r="BO4" s="13"/>
      <c r="BP4" s="4" t="str">
        <f t="shared" si="26"/>
        <v/>
      </c>
      <c r="BQ4" s="4">
        <f t="shared" si="27"/>
        <v>-4</v>
      </c>
    </row>
    <row r="5" spans="1:69" ht="15" customHeight="1">
      <c r="A5" s="3" t="s">
        <v>68</v>
      </c>
      <c r="B5" s="2"/>
      <c r="C5" s="13"/>
      <c r="D5" s="13" t="str">
        <f>IF(C5&gt;0,C5," ")</f>
        <v xml:space="preserve"> </v>
      </c>
      <c r="E5" s="4" t="str">
        <f>IF(C5&gt;0,(ROUND(54-AVERAGE(C5),0)*0.8),"")</f>
        <v/>
      </c>
      <c r="F5" s="13"/>
      <c r="G5" s="4" t="str">
        <f>IF(F5&gt;0,F5+E5,"")</f>
        <v/>
      </c>
      <c r="H5" s="4" t="str">
        <f>IF(C5+F5&gt;0,(ROUND(54-AVERAGE(C5,F5),0)*0.8),"")</f>
        <v/>
      </c>
      <c r="I5" s="13"/>
      <c r="J5" s="4" t="str">
        <f>IF(I5&gt;0,H5+I5,"")</f>
        <v/>
      </c>
      <c r="K5" s="4" t="str">
        <f>IF(C5+F5+I5&gt;0,(ROUND(54-AVERAGE(C5,F5,I5),0)*0.8),"")</f>
        <v/>
      </c>
      <c r="L5" s="13"/>
      <c r="M5" s="4" t="str">
        <f>IF(L5&gt;0,K5+L5,"")</f>
        <v/>
      </c>
      <c r="N5" s="4" t="str">
        <f>IF(C5+F5+I5+L5&gt;0,(ROUND(54-AVERAGE(C5,F5,I5,L5),0)*0.8),"")</f>
        <v/>
      </c>
      <c r="O5" s="3" t="str">
        <f t="shared" si="0"/>
        <v>Bidwell, Mike</v>
      </c>
      <c r="P5" s="13"/>
      <c r="Q5" s="4" t="str">
        <f>IF(P5&gt;0,P5+N5,"")</f>
        <v/>
      </c>
      <c r="R5" s="4" t="str">
        <f>IF(C5+F5+I5+L5+P5&gt;0,(ROUND(54-AVERAGE(C5,F5,I5,L5,P5),0)*0.8),"")</f>
        <v/>
      </c>
      <c r="S5" s="13"/>
      <c r="T5" s="4" t="str">
        <f>IF(S5&gt;0,R5+S5,"")</f>
        <v/>
      </c>
      <c r="U5" s="4" t="str">
        <f>IF(C5+F5+I5+L5+P5+S5&gt;0,(ROUND(54-AVERAGE(C5,F5,I5,L5,P5,S5),0)*0.8),"")</f>
        <v/>
      </c>
      <c r="V5" s="13">
        <v>52</v>
      </c>
      <c r="W5" s="4" t="e">
        <f t="shared" si="1"/>
        <v>#VALUE!</v>
      </c>
      <c r="X5" s="4">
        <f>IF(C5+F5+I5+L5+P5+S5+V5&gt;0,(ROUND(54-AVERAGE(C5,F5,I5,L5,P5,S5,V5),0)*0.8),"")</f>
        <v>1.6</v>
      </c>
      <c r="Y5" s="13"/>
      <c r="Z5" s="4" t="str">
        <f>IF(Y5&gt;0,X5+Y5,"")</f>
        <v/>
      </c>
      <c r="AA5" s="4">
        <f>IF(C5+F5+I5+L5+P5+S5+V5+Y5&gt;0,(ROUND(54-AVERAGE(C5,F5,I5,L5,P5,S5,V5,Y5),0)*0.8),"")</f>
        <v>1.6</v>
      </c>
      <c r="AC5" s="3" t="str">
        <f t="shared" si="2"/>
        <v>Bidwell, Mike</v>
      </c>
      <c r="AD5" s="13"/>
      <c r="AE5" s="4" t="str">
        <f t="shared" si="3"/>
        <v/>
      </c>
      <c r="AF5" s="4">
        <f t="shared" si="4"/>
        <v>1.6</v>
      </c>
      <c r="AG5" s="13"/>
      <c r="AH5" s="4" t="str">
        <f t="shared" si="5"/>
        <v/>
      </c>
      <c r="AI5" s="4">
        <f t="shared" si="6"/>
        <v>1.6</v>
      </c>
      <c r="AJ5" s="13"/>
      <c r="AK5" s="4" t="str">
        <f t="shared" si="7"/>
        <v/>
      </c>
      <c r="AL5" s="4">
        <f t="shared" si="8"/>
        <v>1.6</v>
      </c>
      <c r="AM5" s="13"/>
      <c r="AN5" s="4" t="str">
        <f t="shared" si="9"/>
        <v/>
      </c>
      <c r="AO5" s="4">
        <f t="shared" si="10"/>
        <v>1.6</v>
      </c>
      <c r="AQ5" s="3" t="str">
        <f t="shared" si="11"/>
        <v>Bidwell, Mike</v>
      </c>
      <c r="AR5" s="13"/>
      <c r="AS5" s="4" t="str">
        <f t="shared" si="12"/>
        <v/>
      </c>
      <c r="AT5" s="4">
        <f t="shared" si="13"/>
        <v>1.6</v>
      </c>
      <c r="AU5" s="13"/>
      <c r="AV5" s="4" t="str">
        <f t="shared" si="14"/>
        <v/>
      </c>
      <c r="AW5" s="4">
        <f t="shared" si="15"/>
        <v>1.6</v>
      </c>
      <c r="AX5" s="13"/>
      <c r="AY5" s="4" t="str">
        <f t="shared" si="43"/>
        <v/>
      </c>
      <c r="AZ5" s="4">
        <f t="shared" si="16"/>
        <v>1.6</v>
      </c>
      <c r="BA5" s="13"/>
      <c r="BB5" s="4" t="str">
        <f t="shared" si="17"/>
        <v/>
      </c>
      <c r="BC5" s="4">
        <f t="shared" si="18"/>
        <v>1.6</v>
      </c>
      <c r="BE5" s="3" t="str">
        <f t="shared" si="19"/>
        <v>Bidwell, Mike</v>
      </c>
      <c r="BF5" s="13"/>
      <c r="BG5" s="4" t="str">
        <f t="shared" si="20"/>
        <v/>
      </c>
      <c r="BH5" s="4">
        <f t="shared" si="21"/>
        <v>1.6</v>
      </c>
      <c r="BI5" s="13"/>
      <c r="BJ5" s="4" t="str">
        <f t="shared" si="22"/>
        <v/>
      </c>
      <c r="BK5" s="4">
        <f t="shared" si="23"/>
        <v>1.6</v>
      </c>
      <c r="BL5" s="13"/>
      <c r="BM5" s="4" t="str">
        <f t="shared" si="24"/>
        <v/>
      </c>
      <c r="BN5" s="4">
        <f t="shared" si="25"/>
        <v>1.6</v>
      </c>
      <c r="BO5" s="13"/>
      <c r="BP5" s="4" t="str">
        <f t="shared" si="26"/>
        <v/>
      </c>
      <c r="BQ5" s="4">
        <f t="shared" si="27"/>
        <v>1.6</v>
      </c>
    </row>
    <row r="6" spans="1:69" ht="15" customHeight="1">
      <c r="A6" s="3" t="s">
        <v>43</v>
      </c>
      <c r="B6" s="2" t="s">
        <v>4</v>
      </c>
      <c r="C6" s="13">
        <v>53</v>
      </c>
      <c r="D6" s="15">
        <f>IF(C6&gt;0,C6," ")</f>
        <v>53</v>
      </c>
      <c r="E6" s="4">
        <f>IF(C6&gt;0,(ROUND(54-AVERAGE(C6),0)*0.8),"")</f>
        <v>0.8</v>
      </c>
      <c r="F6" s="13">
        <v>64</v>
      </c>
      <c r="G6" s="4">
        <f>IF(F6&gt;0,F6+E6,"")</f>
        <v>64.8</v>
      </c>
      <c r="H6" s="4">
        <f>IF(C6+F6&gt;0,(ROUND(54-AVERAGE(C6,F6),0)*0.8),"")</f>
        <v>-4</v>
      </c>
      <c r="I6" s="13">
        <v>59</v>
      </c>
      <c r="J6" s="4">
        <f>IF(I6&gt;0,H6+I6,"")</f>
        <v>55</v>
      </c>
      <c r="K6" s="4">
        <f>IF(C6+F6+I6&gt;0,(ROUND(54-AVERAGE(C6,F6,I6),0)*0.8),"")</f>
        <v>-4</v>
      </c>
      <c r="L6" s="13">
        <v>55</v>
      </c>
      <c r="M6" s="4">
        <f>IF(L6&gt;0,K6+L6,"")</f>
        <v>51</v>
      </c>
      <c r="N6" s="4">
        <f>IF(C6+F6+I6+L6&gt;0,(ROUND(54-AVERAGE(C6,F6,I6,L6),0)*0.8),"")</f>
        <v>-3.2</v>
      </c>
      <c r="O6" s="3" t="str">
        <f t="shared" si="0"/>
        <v>Bibble, Joel</v>
      </c>
      <c r="P6" s="13">
        <v>56</v>
      </c>
      <c r="Q6" s="4">
        <f>IF(P6&gt;0,P6+N6,"")</f>
        <v>52.8</v>
      </c>
      <c r="R6" s="4">
        <f>IF(C6+F6+I6+L6+P6&gt;0,(ROUND(54-AVERAGE(C6,F6,I6,L6,P6),0)*0.8),"")</f>
        <v>-2.4000000000000004</v>
      </c>
      <c r="S6" s="13">
        <v>56</v>
      </c>
      <c r="T6" s="4">
        <f>IF(S6&gt;0,R6+S6,"")</f>
        <v>53.6</v>
      </c>
      <c r="U6" s="4">
        <f>IF(C6+F6+I6+L6+P6+S6&gt;0,(ROUND(54-AVERAGE(C6,F6,I6,L6,P6,S6),0)*0.8),"")</f>
        <v>-2.4000000000000004</v>
      </c>
      <c r="V6" s="13">
        <v>54</v>
      </c>
      <c r="W6" s="24">
        <f t="shared" si="1"/>
        <v>51.6</v>
      </c>
      <c r="X6" s="4">
        <f t="shared" si="40"/>
        <v>-2.4000000000000004</v>
      </c>
      <c r="Y6" s="13">
        <v>57</v>
      </c>
      <c r="Z6" s="4">
        <f>IF(Y6&gt;0,X6+Y6,"")</f>
        <v>54.6</v>
      </c>
      <c r="AA6" s="4">
        <f t="shared" si="42"/>
        <v>-2.4000000000000004</v>
      </c>
      <c r="AC6" s="3" t="str">
        <f t="shared" si="2"/>
        <v>Bibble, Joel</v>
      </c>
      <c r="AD6" s="13">
        <v>57</v>
      </c>
      <c r="AE6" s="4">
        <f t="shared" si="3"/>
        <v>54.6</v>
      </c>
      <c r="AF6" s="4">
        <f t="shared" si="4"/>
        <v>-2.4000000000000004</v>
      </c>
      <c r="AG6" s="13"/>
      <c r="AH6" s="4" t="str">
        <f t="shared" si="5"/>
        <v/>
      </c>
      <c r="AI6" s="4">
        <f t="shared" si="6"/>
        <v>-2.4000000000000004</v>
      </c>
      <c r="AJ6" s="13">
        <v>53</v>
      </c>
      <c r="AK6" s="4">
        <f t="shared" si="7"/>
        <v>50.6</v>
      </c>
      <c r="AL6" s="4">
        <f t="shared" si="8"/>
        <v>-1.6</v>
      </c>
      <c r="AM6" s="13">
        <v>56</v>
      </c>
      <c r="AN6" s="4">
        <f t="shared" si="9"/>
        <v>54.4</v>
      </c>
      <c r="AO6" s="4">
        <f t="shared" si="10"/>
        <v>-1.6</v>
      </c>
      <c r="AQ6" s="3" t="str">
        <f t="shared" si="11"/>
        <v>Bibble, Joel</v>
      </c>
      <c r="AR6" s="13"/>
      <c r="AS6" s="4" t="str">
        <f t="shared" si="12"/>
        <v/>
      </c>
      <c r="AT6" s="4">
        <f t="shared" si="13"/>
        <v>-1.6</v>
      </c>
      <c r="AU6" s="13">
        <v>54</v>
      </c>
      <c r="AV6" s="4">
        <f t="shared" si="14"/>
        <v>52.4</v>
      </c>
      <c r="AW6" s="4">
        <f t="shared" si="15"/>
        <v>-1.6</v>
      </c>
      <c r="AX6" s="13">
        <v>52</v>
      </c>
      <c r="AY6" s="4">
        <f t="shared" si="43"/>
        <v>50.4</v>
      </c>
      <c r="AZ6" s="4">
        <f t="shared" si="16"/>
        <v>-1.6</v>
      </c>
      <c r="BA6" s="13">
        <v>55</v>
      </c>
      <c r="BB6" s="4">
        <f t="shared" si="17"/>
        <v>53.4</v>
      </c>
      <c r="BC6" s="4">
        <f t="shared" si="18"/>
        <v>-1.6</v>
      </c>
      <c r="BE6" s="3" t="str">
        <f t="shared" si="19"/>
        <v>Bibble, Joel</v>
      </c>
      <c r="BF6" s="13">
        <v>54</v>
      </c>
      <c r="BG6" s="20">
        <f t="shared" si="20"/>
        <v>52.4</v>
      </c>
      <c r="BH6" s="4">
        <f t="shared" si="21"/>
        <v>-1.6</v>
      </c>
      <c r="BI6" s="13">
        <v>52</v>
      </c>
      <c r="BJ6" s="19">
        <f t="shared" si="22"/>
        <v>50.4</v>
      </c>
      <c r="BK6" s="4">
        <f t="shared" si="23"/>
        <v>-0.8</v>
      </c>
      <c r="BL6" s="13"/>
      <c r="BM6" s="4" t="str">
        <f t="shared" si="24"/>
        <v/>
      </c>
      <c r="BN6" s="4">
        <f t="shared" si="25"/>
        <v>-0.8</v>
      </c>
      <c r="BO6" s="13">
        <v>56</v>
      </c>
      <c r="BP6" s="4">
        <f t="shared" si="26"/>
        <v>55.2</v>
      </c>
      <c r="BQ6" s="4">
        <f t="shared" si="27"/>
        <v>-0.8</v>
      </c>
    </row>
    <row r="7" spans="1:69" ht="15" customHeight="1">
      <c r="A7" s="3" t="s">
        <v>6</v>
      </c>
      <c r="B7" s="2" t="s">
        <v>4</v>
      </c>
      <c r="C7" s="13"/>
      <c r="D7" s="13" t="str">
        <f t="shared" si="28"/>
        <v xml:space="preserve"> </v>
      </c>
      <c r="E7" s="4" t="str">
        <f t="shared" si="29"/>
        <v/>
      </c>
      <c r="F7" s="13"/>
      <c r="G7" s="13" t="str">
        <f t="shared" si="30"/>
        <v/>
      </c>
      <c r="H7" s="4" t="str">
        <f t="shared" si="31"/>
        <v/>
      </c>
      <c r="I7" s="13"/>
      <c r="J7" s="4" t="str">
        <f t="shared" si="32"/>
        <v/>
      </c>
      <c r="K7" s="4" t="str">
        <f t="shared" si="33"/>
        <v/>
      </c>
      <c r="L7" s="13"/>
      <c r="M7" s="4" t="str">
        <f t="shared" si="34"/>
        <v/>
      </c>
      <c r="N7" s="4" t="str">
        <f t="shared" si="35"/>
        <v/>
      </c>
      <c r="O7" s="3" t="str">
        <f t="shared" si="0"/>
        <v>Bottom, Tracy</v>
      </c>
      <c r="P7" s="13"/>
      <c r="Q7" s="13" t="str">
        <f t="shared" si="36"/>
        <v/>
      </c>
      <c r="R7" s="4" t="str">
        <f t="shared" si="37"/>
        <v/>
      </c>
      <c r="S7" s="13"/>
      <c r="T7" s="4" t="str">
        <f t="shared" si="38"/>
        <v/>
      </c>
      <c r="U7" s="4" t="str">
        <f t="shared" si="39"/>
        <v/>
      </c>
      <c r="V7" s="13"/>
      <c r="W7" s="13" t="str">
        <f t="shared" si="1"/>
        <v/>
      </c>
      <c r="X7" s="4" t="str">
        <f t="shared" si="40"/>
        <v/>
      </c>
      <c r="Y7" s="13"/>
      <c r="Z7" s="4" t="str">
        <f t="shared" ref="Z7:Z8" si="44">IF(Y7&gt;0,X7+Y7,"")</f>
        <v/>
      </c>
      <c r="AA7" s="4" t="str">
        <f t="shared" si="42"/>
        <v/>
      </c>
      <c r="AC7" s="3" t="str">
        <f t="shared" si="2"/>
        <v>Bottom, Tracy</v>
      </c>
      <c r="AD7" s="13"/>
      <c r="AE7" s="4" t="str">
        <f t="shared" si="3"/>
        <v/>
      </c>
      <c r="AF7" s="4" t="str">
        <f t="shared" si="4"/>
        <v/>
      </c>
      <c r="AG7" s="13"/>
      <c r="AH7" s="4" t="str">
        <f t="shared" si="5"/>
        <v/>
      </c>
      <c r="AI7" s="4" t="str">
        <f t="shared" si="6"/>
        <v/>
      </c>
      <c r="AJ7" s="13"/>
      <c r="AK7" s="4" t="str">
        <f t="shared" si="7"/>
        <v/>
      </c>
      <c r="AL7" s="4" t="str">
        <f t="shared" si="8"/>
        <v/>
      </c>
      <c r="AM7" s="13"/>
      <c r="AN7" s="4" t="str">
        <f t="shared" si="9"/>
        <v/>
      </c>
      <c r="AO7" s="4" t="str">
        <f t="shared" si="10"/>
        <v/>
      </c>
      <c r="AQ7" s="3" t="str">
        <f t="shared" si="11"/>
        <v>Bottom, Tracy</v>
      </c>
      <c r="AR7" s="13"/>
      <c r="AS7" s="4" t="str">
        <f t="shared" si="12"/>
        <v/>
      </c>
      <c r="AT7" s="4" t="str">
        <f t="shared" si="13"/>
        <v/>
      </c>
      <c r="AU7" s="13"/>
      <c r="AV7" s="4" t="str">
        <f t="shared" si="14"/>
        <v/>
      </c>
      <c r="AW7" s="4" t="str">
        <f t="shared" si="15"/>
        <v/>
      </c>
      <c r="AX7" s="13"/>
      <c r="AY7" s="4" t="str">
        <f t="shared" si="43"/>
        <v/>
      </c>
      <c r="AZ7" s="4" t="str">
        <f t="shared" si="16"/>
        <v/>
      </c>
      <c r="BA7" s="13"/>
      <c r="BB7" s="4" t="str">
        <f t="shared" si="17"/>
        <v/>
      </c>
      <c r="BC7" s="4" t="str">
        <f t="shared" si="18"/>
        <v/>
      </c>
      <c r="BE7" s="3" t="str">
        <f t="shared" si="19"/>
        <v>Bottom, Tracy</v>
      </c>
      <c r="BF7" s="13"/>
      <c r="BG7" s="4" t="str">
        <f t="shared" si="20"/>
        <v/>
      </c>
      <c r="BH7" s="4" t="str">
        <f t="shared" si="21"/>
        <v/>
      </c>
      <c r="BI7" s="13"/>
      <c r="BJ7" s="4" t="str">
        <f t="shared" si="22"/>
        <v/>
      </c>
      <c r="BK7" s="4" t="str">
        <f t="shared" si="23"/>
        <v/>
      </c>
      <c r="BL7" s="13"/>
      <c r="BM7" s="4" t="str">
        <f t="shared" si="24"/>
        <v/>
      </c>
      <c r="BN7" s="4" t="str">
        <f t="shared" si="25"/>
        <v/>
      </c>
      <c r="BO7" s="13"/>
      <c r="BP7" s="4" t="str">
        <f t="shared" si="26"/>
        <v/>
      </c>
      <c r="BQ7" s="4" t="str">
        <f t="shared" si="27"/>
        <v/>
      </c>
    </row>
    <row r="8" spans="1:69" ht="15" customHeight="1">
      <c r="A8" s="3" t="s">
        <v>37</v>
      </c>
      <c r="B8" s="2" t="s">
        <v>4</v>
      </c>
      <c r="C8" s="13">
        <v>61</v>
      </c>
      <c r="D8" s="4">
        <f t="shared" si="28"/>
        <v>61</v>
      </c>
      <c r="E8" s="4">
        <f t="shared" si="29"/>
        <v>-5.6000000000000005</v>
      </c>
      <c r="F8" s="13"/>
      <c r="G8" s="4" t="str">
        <f t="shared" si="30"/>
        <v/>
      </c>
      <c r="H8" s="4">
        <f t="shared" si="31"/>
        <v>-5.6000000000000005</v>
      </c>
      <c r="I8" s="13"/>
      <c r="J8" s="4" t="str">
        <f t="shared" si="32"/>
        <v/>
      </c>
      <c r="K8" s="4">
        <f t="shared" si="33"/>
        <v>-5.6000000000000005</v>
      </c>
      <c r="L8" s="13"/>
      <c r="M8" s="4" t="str">
        <f t="shared" si="34"/>
        <v/>
      </c>
      <c r="N8" s="4">
        <f t="shared" si="35"/>
        <v>-5.6000000000000005</v>
      </c>
      <c r="O8" s="3" t="str">
        <f t="shared" si="0"/>
        <v>Brumback, Josh</v>
      </c>
      <c r="P8" s="13"/>
      <c r="Q8" s="4" t="str">
        <f t="shared" si="36"/>
        <v/>
      </c>
      <c r="R8" s="4">
        <f t="shared" si="37"/>
        <v>-5.6000000000000005</v>
      </c>
      <c r="S8" s="13"/>
      <c r="T8" s="4" t="str">
        <f t="shared" si="38"/>
        <v/>
      </c>
      <c r="U8" s="4">
        <f t="shared" si="39"/>
        <v>-5.6000000000000005</v>
      </c>
      <c r="V8" s="13">
        <v>57</v>
      </c>
      <c r="W8" s="4">
        <f t="shared" si="1"/>
        <v>51.4</v>
      </c>
      <c r="X8" s="4">
        <f t="shared" si="40"/>
        <v>-4</v>
      </c>
      <c r="Y8" s="13">
        <v>55</v>
      </c>
      <c r="Z8" s="4">
        <f t="shared" si="44"/>
        <v>51</v>
      </c>
      <c r="AA8" s="4">
        <f t="shared" si="42"/>
        <v>-3.2</v>
      </c>
      <c r="AC8" s="3" t="str">
        <f t="shared" si="2"/>
        <v>Brumback, Josh</v>
      </c>
      <c r="AD8" s="13"/>
      <c r="AE8" s="4" t="str">
        <f t="shared" si="3"/>
        <v/>
      </c>
      <c r="AF8" s="4">
        <f t="shared" si="4"/>
        <v>-3.2</v>
      </c>
      <c r="AG8" s="13">
        <v>60</v>
      </c>
      <c r="AH8" s="4">
        <f t="shared" si="5"/>
        <v>56.8</v>
      </c>
      <c r="AI8" s="4">
        <f t="shared" si="6"/>
        <v>-3.2</v>
      </c>
      <c r="AJ8" s="13"/>
      <c r="AK8" s="4" t="str">
        <f t="shared" si="7"/>
        <v/>
      </c>
      <c r="AL8" s="4">
        <f t="shared" si="8"/>
        <v>-3.2</v>
      </c>
      <c r="AM8" s="13">
        <v>56</v>
      </c>
      <c r="AN8" s="4">
        <f t="shared" si="9"/>
        <v>52.8</v>
      </c>
      <c r="AO8" s="4">
        <f t="shared" si="10"/>
        <v>-3.2</v>
      </c>
      <c r="AQ8" s="3" t="str">
        <f t="shared" si="11"/>
        <v>Brumback, Josh</v>
      </c>
      <c r="AR8" s="13"/>
      <c r="AS8" s="4" t="str">
        <f t="shared" si="12"/>
        <v/>
      </c>
      <c r="AT8" s="4">
        <f t="shared" si="13"/>
        <v>-3.2</v>
      </c>
      <c r="AU8" s="13">
        <v>59</v>
      </c>
      <c r="AV8" s="4">
        <f t="shared" si="14"/>
        <v>55.8</v>
      </c>
      <c r="AW8" s="4">
        <f t="shared" si="15"/>
        <v>-3.2</v>
      </c>
      <c r="AX8" s="13"/>
      <c r="AY8" s="4" t="str">
        <f t="shared" si="43"/>
        <v/>
      </c>
      <c r="AZ8" s="4">
        <f t="shared" si="16"/>
        <v>-3.2</v>
      </c>
      <c r="BA8" s="13">
        <v>57</v>
      </c>
      <c r="BB8" s="4">
        <f t="shared" si="17"/>
        <v>53.8</v>
      </c>
      <c r="BC8" s="4">
        <f t="shared" si="18"/>
        <v>-3.2</v>
      </c>
      <c r="BE8" s="3" t="str">
        <f t="shared" si="19"/>
        <v>Brumback, Josh</v>
      </c>
      <c r="BF8" s="13"/>
      <c r="BG8" s="4" t="str">
        <f t="shared" si="20"/>
        <v/>
      </c>
      <c r="BH8" s="4">
        <f t="shared" si="21"/>
        <v>-3.2</v>
      </c>
      <c r="BI8" s="13"/>
      <c r="BJ8" s="4" t="str">
        <f t="shared" si="22"/>
        <v/>
      </c>
      <c r="BK8" s="4">
        <f t="shared" si="23"/>
        <v>-3.2</v>
      </c>
      <c r="BL8" s="13"/>
      <c r="BM8" s="4" t="str">
        <f t="shared" si="24"/>
        <v/>
      </c>
      <c r="BN8" s="4">
        <f t="shared" si="25"/>
        <v>-3.2</v>
      </c>
      <c r="BO8" s="13"/>
      <c r="BP8" s="4" t="str">
        <f t="shared" si="26"/>
        <v/>
      </c>
      <c r="BQ8" s="4">
        <f t="shared" si="27"/>
        <v>-3.2</v>
      </c>
    </row>
    <row r="9" spans="1:69" ht="15" customHeight="1">
      <c r="A9" s="3" t="s">
        <v>64</v>
      </c>
      <c r="B9" s="2"/>
      <c r="C9" s="13"/>
      <c r="D9" s="13" t="str">
        <f>IF(C9&gt;0,C9," ")</f>
        <v xml:space="preserve"> </v>
      </c>
      <c r="E9" s="4" t="str">
        <f>IF(C9&gt;0,(ROUND(54-AVERAGE(C9),0)*0.8),"")</f>
        <v/>
      </c>
      <c r="F9" s="13"/>
      <c r="G9" s="4" t="str">
        <f>IF(F9&gt;0,F9+E9,"")</f>
        <v/>
      </c>
      <c r="H9" s="4" t="str">
        <f>IF(C9+F9&gt;0,(ROUND(54-AVERAGE(C9,F9),0)*0.8),"")</f>
        <v/>
      </c>
      <c r="I9" s="13"/>
      <c r="J9" s="4" t="str">
        <f>IF(I9&gt;0,H9+I9,"")</f>
        <v/>
      </c>
      <c r="K9" s="4" t="str">
        <f>IF(C9+F9+I9&gt;0,(ROUND(54-AVERAGE(C9,F9,I9),0)*0.8),"")</f>
        <v/>
      </c>
      <c r="L9" s="13"/>
      <c r="M9" s="4" t="str">
        <f>IF(L9&gt;0,K9+L9,"")</f>
        <v/>
      </c>
      <c r="N9" s="4" t="str">
        <f>IF(C9+F9+I9+L9&gt;0,(ROUND(54-AVERAGE(C9,F9,I9,L9),0)*0.8),"")</f>
        <v/>
      </c>
      <c r="O9" s="3" t="str">
        <f t="shared" si="0"/>
        <v>Burch, Fred</v>
      </c>
      <c r="P9" s="13"/>
      <c r="Q9" s="4" t="str">
        <f>IF(P9&gt;0,P9+N9,"")</f>
        <v/>
      </c>
      <c r="R9" s="4" t="str">
        <f>IF(C9+F9+I9+L9+P9&gt;0,(ROUND(54-AVERAGE(C9,F9,I9,L9,P9),0)*0.8),"")</f>
        <v/>
      </c>
      <c r="S9" s="13">
        <v>62</v>
      </c>
      <c r="T9" s="4" t="e">
        <f>IF(S9&gt;0,R9+S9,"")</f>
        <v>#VALUE!</v>
      </c>
      <c r="U9" s="4">
        <f>IF(C9+F9+I9+L9+P9+S9&gt;0,(ROUND(54-AVERAGE(C9,F9,I9,L9,P9,S9),0)*0.8),"")</f>
        <v>-6.4</v>
      </c>
      <c r="V9" s="13">
        <v>59</v>
      </c>
      <c r="W9" s="4">
        <f t="shared" si="1"/>
        <v>52.6</v>
      </c>
      <c r="X9" s="4">
        <f>IF(C9+F9+I9+L9+P9+S9+V9&gt;0,(ROUND(54-AVERAGE(C9,F9,I9,L9,P9,S9,V9),0)*0.8),"")</f>
        <v>-5.6000000000000005</v>
      </c>
      <c r="Y9" s="13">
        <v>54</v>
      </c>
      <c r="Z9" s="19">
        <f>IF(Y9&gt;0,X9+Y9,"")</f>
        <v>48.4</v>
      </c>
      <c r="AA9" s="4">
        <f>IF(C9+F9+I9+L9+P9+S9+V9+Y9&gt;0,(ROUND(54-AVERAGE(C9,F9,I9,L9,P9,S9,V9,Y9),0)*0.8),"")</f>
        <v>-3.2</v>
      </c>
      <c r="AC9" s="3" t="str">
        <f t="shared" si="2"/>
        <v>Burch, Fred</v>
      </c>
      <c r="AD9" s="13"/>
      <c r="AE9" s="4" t="str">
        <f t="shared" si="3"/>
        <v/>
      </c>
      <c r="AF9" s="4">
        <f t="shared" si="4"/>
        <v>-3.2</v>
      </c>
      <c r="AG9" s="13">
        <v>56</v>
      </c>
      <c r="AH9" s="4">
        <f t="shared" si="5"/>
        <v>52.8</v>
      </c>
      <c r="AI9" s="4">
        <f t="shared" si="6"/>
        <v>-3.2</v>
      </c>
      <c r="AJ9" s="13"/>
      <c r="AK9" s="4" t="str">
        <f t="shared" si="7"/>
        <v/>
      </c>
      <c r="AL9" s="4">
        <f t="shared" si="8"/>
        <v>-3.2</v>
      </c>
      <c r="AM9" s="13">
        <v>58</v>
      </c>
      <c r="AN9" s="4">
        <f t="shared" si="9"/>
        <v>54.8</v>
      </c>
      <c r="AO9" s="4">
        <f t="shared" si="10"/>
        <v>-3.2</v>
      </c>
      <c r="AQ9" s="3" t="str">
        <f t="shared" si="11"/>
        <v>Burch, Fred</v>
      </c>
      <c r="AR9" s="13"/>
      <c r="AS9" s="4" t="str">
        <f t="shared" si="12"/>
        <v/>
      </c>
      <c r="AT9" s="4">
        <f t="shared" si="13"/>
        <v>-3.2</v>
      </c>
      <c r="AU9" s="13"/>
      <c r="AV9" s="4" t="str">
        <f t="shared" si="14"/>
        <v/>
      </c>
      <c r="AW9" s="4">
        <f t="shared" si="15"/>
        <v>-3.2</v>
      </c>
      <c r="AX9" s="13"/>
      <c r="AY9" s="4" t="str">
        <f t="shared" si="43"/>
        <v/>
      </c>
      <c r="AZ9" s="4">
        <f t="shared" si="16"/>
        <v>-3.2</v>
      </c>
      <c r="BA9" s="13"/>
      <c r="BB9" s="4" t="str">
        <f t="shared" si="17"/>
        <v/>
      </c>
      <c r="BC9" s="4">
        <f t="shared" si="18"/>
        <v>-3.2</v>
      </c>
      <c r="BE9" s="3" t="str">
        <f t="shared" si="19"/>
        <v>Burch, Fred</v>
      </c>
      <c r="BF9" s="13"/>
      <c r="BG9" s="4" t="str">
        <f t="shared" si="20"/>
        <v/>
      </c>
      <c r="BH9" s="4">
        <f t="shared" si="21"/>
        <v>-3.2</v>
      </c>
      <c r="BI9" s="13"/>
      <c r="BJ9" s="4" t="str">
        <f t="shared" si="22"/>
        <v/>
      </c>
      <c r="BK9" s="4">
        <f t="shared" si="23"/>
        <v>-3.2</v>
      </c>
      <c r="BL9" s="13">
        <v>62</v>
      </c>
      <c r="BM9" s="4">
        <f t="shared" si="24"/>
        <v>58.8</v>
      </c>
      <c r="BN9" s="4">
        <f t="shared" si="25"/>
        <v>-4</v>
      </c>
      <c r="BO9" s="13">
        <v>56</v>
      </c>
      <c r="BP9" s="24">
        <f t="shared" si="26"/>
        <v>52</v>
      </c>
      <c r="BQ9" s="4">
        <f t="shared" si="27"/>
        <v>-3.2</v>
      </c>
    </row>
    <row r="10" spans="1:69" ht="15" customHeight="1">
      <c r="A10" s="3" t="s">
        <v>45</v>
      </c>
      <c r="B10" s="2"/>
      <c r="C10" s="13">
        <v>66</v>
      </c>
      <c r="D10" s="13">
        <f>IF(C10&gt;0,C10," ")</f>
        <v>66</v>
      </c>
      <c r="E10" s="4">
        <f>IF(C10&gt;0,(ROUND(54-AVERAGE(C10),0)*0.8),"")</f>
        <v>-9.6000000000000014</v>
      </c>
      <c r="F10" s="13"/>
      <c r="G10" s="4" t="str">
        <f>IF(F10&gt;0,F10+E10,"")</f>
        <v/>
      </c>
      <c r="H10" s="4">
        <f>IF(C10+F10&gt;0,(ROUND(54-AVERAGE(C10,F10),0)*0.8),"")</f>
        <v>-9.6000000000000014</v>
      </c>
      <c r="I10" s="13"/>
      <c r="J10" s="4" t="str">
        <f>IF(I10&gt;0,H10+I10,"")</f>
        <v/>
      </c>
      <c r="K10" s="4">
        <f>IF(C10+F10+I10&gt;0,(ROUND(54-AVERAGE(C10,F10,I10),0)*0.8),"")</f>
        <v>-9.6000000000000014</v>
      </c>
      <c r="L10" s="13"/>
      <c r="M10" s="4" t="str">
        <f>IF(L10&gt;0,K10+L10,"")</f>
        <v/>
      </c>
      <c r="N10" s="4">
        <f>IF(C10+F10+I10+L10&gt;0,(ROUND(54-AVERAGE(C10,F10,I10,L10),0)*0.8),"")</f>
        <v>-9.6000000000000014</v>
      </c>
      <c r="O10" s="3" t="str">
        <f t="shared" si="0"/>
        <v>Catron, Mickey</v>
      </c>
      <c r="P10" s="13"/>
      <c r="Q10" s="4" t="str">
        <f>IF(P10&gt;0,P10+N10,"")</f>
        <v/>
      </c>
      <c r="R10" s="4">
        <f>IF(C10+F10+I10+L10+P10&gt;0,(ROUND(54-AVERAGE(C10,F10,I10,L10,P10),0)*0.8),"")</f>
        <v>-9.6000000000000014</v>
      </c>
      <c r="S10" s="13"/>
      <c r="T10" s="4" t="str">
        <f>IF(S10&gt;0,R10+S10,"")</f>
        <v/>
      </c>
      <c r="U10" s="4">
        <f>IF(C10+F10+I10+L10+P10+S10&gt;0,(ROUND(54-AVERAGE(C10,F10,I10,L10,P10,S10),0)*0.8),"")</f>
        <v>-9.6000000000000014</v>
      </c>
      <c r="V10" s="13"/>
      <c r="W10" s="4" t="str">
        <f t="shared" si="1"/>
        <v/>
      </c>
      <c r="X10" s="4">
        <f t="shared" si="40"/>
        <v>-9.6000000000000014</v>
      </c>
      <c r="Y10" s="13"/>
      <c r="Z10" s="4" t="str">
        <f>IF(Y10&gt;0,X10+Y10,"")</f>
        <v/>
      </c>
      <c r="AA10" s="4">
        <f t="shared" si="42"/>
        <v>-9.6000000000000014</v>
      </c>
      <c r="AC10" s="3" t="str">
        <f t="shared" si="2"/>
        <v>Catron, Mickey</v>
      </c>
      <c r="AD10" s="13"/>
      <c r="AE10" s="4" t="str">
        <f t="shared" si="3"/>
        <v/>
      </c>
      <c r="AF10" s="4">
        <f t="shared" si="4"/>
        <v>-9.6000000000000014</v>
      </c>
      <c r="AG10" s="13"/>
      <c r="AH10" s="4" t="str">
        <f t="shared" si="5"/>
        <v/>
      </c>
      <c r="AI10" s="4">
        <f t="shared" si="6"/>
        <v>-9.6000000000000014</v>
      </c>
      <c r="AJ10" s="13"/>
      <c r="AK10" s="4" t="str">
        <f t="shared" si="7"/>
        <v/>
      </c>
      <c r="AL10" s="4">
        <f t="shared" si="8"/>
        <v>-9.6000000000000014</v>
      </c>
      <c r="AM10" s="13"/>
      <c r="AN10" s="4" t="str">
        <f t="shared" si="9"/>
        <v/>
      </c>
      <c r="AO10" s="4">
        <f t="shared" si="10"/>
        <v>-9.6000000000000014</v>
      </c>
      <c r="AQ10" s="3" t="str">
        <f t="shared" si="11"/>
        <v>Catron, Mickey</v>
      </c>
      <c r="AR10" s="13"/>
      <c r="AS10" s="4" t="str">
        <f t="shared" si="12"/>
        <v/>
      </c>
      <c r="AT10" s="4">
        <f t="shared" si="13"/>
        <v>-9.6000000000000014</v>
      </c>
      <c r="AU10" s="13"/>
      <c r="AV10" s="4" t="str">
        <f t="shared" si="14"/>
        <v/>
      </c>
      <c r="AW10" s="4">
        <f t="shared" si="15"/>
        <v>-9.6000000000000014</v>
      </c>
      <c r="AX10" s="13"/>
      <c r="AY10" s="4" t="str">
        <f t="shared" si="43"/>
        <v/>
      </c>
      <c r="AZ10" s="4">
        <f t="shared" si="16"/>
        <v>-9.6000000000000014</v>
      </c>
      <c r="BA10" s="13"/>
      <c r="BB10" s="4" t="str">
        <f t="shared" si="17"/>
        <v/>
      </c>
      <c r="BC10" s="4">
        <f t="shared" si="18"/>
        <v>-9.6000000000000014</v>
      </c>
      <c r="BE10" s="3" t="str">
        <f t="shared" si="19"/>
        <v>Catron, Mickey</v>
      </c>
      <c r="BF10" s="13"/>
      <c r="BG10" s="4" t="str">
        <f t="shared" si="20"/>
        <v/>
      </c>
      <c r="BH10" s="4">
        <f t="shared" si="21"/>
        <v>-9.6000000000000014</v>
      </c>
      <c r="BI10" s="13"/>
      <c r="BJ10" s="4" t="str">
        <f t="shared" si="22"/>
        <v/>
      </c>
      <c r="BK10" s="4">
        <f t="shared" si="23"/>
        <v>-9.6000000000000014</v>
      </c>
      <c r="BL10" s="13"/>
      <c r="BM10" s="4" t="str">
        <f t="shared" si="24"/>
        <v/>
      </c>
      <c r="BN10" s="4">
        <f t="shared" si="25"/>
        <v>-9.6000000000000014</v>
      </c>
      <c r="BO10" s="13"/>
      <c r="BP10" s="4" t="str">
        <f t="shared" si="26"/>
        <v/>
      </c>
      <c r="BQ10" s="4">
        <f t="shared" si="27"/>
        <v>-9.6000000000000014</v>
      </c>
    </row>
    <row r="11" spans="1:69" ht="15" customHeight="1">
      <c r="A11" s="3" t="s">
        <v>73</v>
      </c>
      <c r="B11" s="2" t="s">
        <v>4</v>
      </c>
      <c r="C11" s="13"/>
      <c r="D11" s="13" t="str">
        <f>IF(C11&gt;0,C11," ")</f>
        <v xml:space="preserve"> </v>
      </c>
      <c r="E11" s="4" t="str">
        <f>IF(C11&gt;0,(ROUND(54-AVERAGE(C11),0)*0.8),"")</f>
        <v/>
      </c>
      <c r="F11" s="13"/>
      <c r="G11" s="4" t="str">
        <f>IF(F11&gt;0,F11+E11,"")</f>
        <v/>
      </c>
      <c r="H11" s="4" t="str">
        <f>IF(C11+F11&gt;0,(ROUND(54-AVERAGE(C11,F11),0)*0.8),"")</f>
        <v/>
      </c>
      <c r="I11" s="13"/>
      <c r="J11" s="4" t="str">
        <f>IF(I11&gt;0,H11+I11,"")</f>
        <v/>
      </c>
      <c r="K11" s="4" t="str">
        <f>IF(C11+F11+I11&gt;0,(ROUND(54-AVERAGE(C11,F11,I11),0)*0.8),"")</f>
        <v/>
      </c>
      <c r="L11" s="13"/>
      <c r="M11" s="4" t="str">
        <f>IF(L11&gt;0,K11+L11,"")</f>
        <v/>
      </c>
      <c r="N11" s="4" t="str">
        <f>IF(C11+F11+I11+L11&gt;0,(ROUND(54-AVERAGE(C11,F11,I11,L11),0)*0.8),"")</f>
        <v/>
      </c>
      <c r="O11" s="3" t="str">
        <f>A11</f>
        <v>Colston, Mike</v>
      </c>
      <c r="P11" s="13"/>
      <c r="Q11" s="4" t="str">
        <f>IF(P11&gt;0,P11+N11,"")</f>
        <v/>
      </c>
      <c r="R11" s="4" t="str">
        <f>IF(C11+F11+I11+L11+P11&gt;0,(ROUND(54-AVERAGE(C11,F11,I11,L11,P11),0)*0.8),"")</f>
        <v/>
      </c>
      <c r="S11" s="13"/>
      <c r="T11" s="4" t="str">
        <f>IF(S11&gt;0,R11+S11,"")</f>
        <v/>
      </c>
      <c r="U11" s="4" t="str">
        <f>IF(C11+F11+I11+L11+P11+S11&gt;0,(ROUND(54-AVERAGE(C11,F11,I11,L11,P11,S11),0)*0.8),"")</f>
        <v/>
      </c>
      <c r="V11" s="13"/>
      <c r="W11" s="4" t="str">
        <f>IF(V11&gt;0,V11+U11,"")</f>
        <v/>
      </c>
      <c r="X11" s="4" t="str">
        <f>IF(C11+F11+I11+L11+P11+S11+V11&gt;0,(ROUND(54-AVERAGE(C11,F11,I11,L11,P11,S11,V11),0)*0.8),"")</f>
        <v/>
      </c>
      <c r="Y11" s="13"/>
      <c r="Z11" s="4" t="str">
        <f>IF(Y11&gt;0,X11+Y11,"")</f>
        <v/>
      </c>
      <c r="AA11" s="4" t="str">
        <f>IF(C11+F11+I11+L11+P11+S11+V11+Y11&gt;0,(ROUND(54-AVERAGE(C11,F11,I11,L11,P11,S11,V11,Y11),0)*0.8),"")</f>
        <v/>
      </c>
      <c r="AC11" s="3" t="str">
        <f>A11</f>
        <v>Colston, Mike</v>
      </c>
      <c r="AD11" s="13"/>
      <c r="AE11" s="4" t="str">
        <f>IF(AD11&gt;0,AA11+AD11,"")</f>
        <v/>
      </c>
      <c r="AF11" s="4" t="str">
        <f>IF(C11+F11+I11+L11+P11+S11+V11+Y11+AD11&gt;0,(ROUND(54-AVERAGE(C11,F11,I11,L11,P11,S11,V11,Y11,AD11),0)*0.8),"")</f>
        <v/>
      </c>
      <c r="AG11" s="13"/>
      <c r="AH11" s="4" t="str">
        <f>IF(AG11&gt;0,AF11+AG11,"")</f>
        <v/>
      </c>
      <c r="AI11" s="4" t="str">
        <f>IF(C11+F11+I11+L11+P11+S11+V11+Y11+AD11+AG11&gt;0,(ROUND(54-AVERAGE(C11,F11,I11,L11,P11,S11,V11,Y11,AD11,AG11),0)*0.8),"")</f>
        <v/>
      </c>
      <c r="AJ11" s="13"/>
      <c r="AK11" s="4" t="str">
        <f>IF(AJ11&gt;0,AI11+AJ11,"")</f>
        <v/>
      </c>
      <c r="AL11" s="4" t="str">
        <f>IF(C11+F11+I11+L11+P11+S11+V11+Y11+AD11+AG11+AJ11&gt;0,(ROUND(54-AVERAGE(C11,F11,I11,L11,P11,S11,V11,Y11,AD11,AG11,AJ11),0)*0.8),"")</f>
        <v/>
      </c>
      <c r="AM11" s="13"/>
      <c r="AN11" s="4" t="str">
        <f>IF(AM11&gt;0,AL11+AM11,"")</f>
        <v/>
      </c>
      <c r="AO11" s="4" t="str">
        <f>IF(C11+F11+I11+L11+P11+S11+V11+Y11+AD11+AG11+AJ11+AM11&gt;0,(ROUND(54-AVERAGE(C11,F11,I11,L11,P11,S11,V11,Y11,AD11,AG11,AJ11,AM11),0)*0.8),"")</f>
        <v/>
      </c>
      <c r="AQ11" s="3" t="str">
        <f>O11</f>
        <v>Colston, Mike</v>
      </c>
      <c r="AR11" s="13"/>
      <c r="AS11" s="4" t="str">
        <f>IF(AR11&gt;0,AO11+AR11,"")</f>
        <v/>
      </c>
      <c r="AT11" s="4" t="str">
        <f t="shared" si="13"/>
        <v/>
      </c>
      <c r="AU11" s="13"/>
      <c r="AV11" s="4" t="str">
        <f>IF(AU11&gt;0,AT11+AU11,"")</f>
        <v/>
      </c>
      <c r="AW11" s="4" t="str">
        <f t="shared" si="15"/>
        <v/>
      </c>
      <c r="AX11" s="13"/>
      <c r="AY11" s="4" t="str">
        <f>IF(AX11&gt;0,AW11+AX11,"")</f>
        <v/>
      </c>
      <c r="AZ11" s="4" t="str">
        <f t="shared" si="16"/>
        <v/>
      </c>
      <c r="BA11" s="13"/>
      <c r="BB11" s="4" t="str">
        <f>IF(BA11&gt;0,AZ11+BA11,"")</f>
        <v/>
      </c>
      <c r="BC11" s="4" t="str">
        <f t="shared" si="18"/>
        <v/>
      </c>
      <c r="BE11" s="3" t="str">
        <f>AC11</f>
        <v>Colston, Mike</v>
      </c>
      <c r="BF11" s="13"/>
      <c r="BG11" s="4" t="str">
        <f t="shared" si="20"/>
        <v/>
      </c>
      <c r="BH11" s="4" t="str">
        <f t="shared" si="21"/>
        <v/>
      </c>
      <c r="BI11" s="13"/>
      <c r="BJ11" s="4" t="str">
        <f t="shared" si="22"/>
        <v/>
      </c>
      <c r="BK11" s="4" t="str">
        <f t="shared" si="23"/>
        <v/>
      </c>
      <c r="BL11" s="13"/>
      <c r="BM11" s="4" t="str">
        <f t="shared" si="24"/>
        <v/>
      </c>
      <c r="BN11" s="4" t="str">
        <f t="shared" si="25"/>
        <v/>
      </c>
      <c r="BO11" s="13"/>
      <c r="BP11" s="4" t="str">
        <f t="shared" si="26"/>
        <v/>
      </c>
      <c r="BQ11" s="4" t="str">
        <f t="shared" si="27"/>
        <v/>
      </c>
    </row>
    <row r="12" spans="1:69" ht="15" customHeight="1">
      <c r="A12" s="3" t="s">
        <v>87</v>
      </c>
      <c r="B12" s="2"/>
      <c r="C12" s="13"/>
      <c r="D12" s="13" t="str">
        <f>IF(C12&gt;0,C12," ")</f>
        <v xml:space="preserve"> </v>
      </c>
      <c r="E12" s="4" t="str">
        <f>IF(C12&gt;0,(ROUND(54-AVERAGE(C12),0)*0.8),"")</f>
        <v/>
      </c>
      <c r="F12" s="13"/>
      <c r="G12" s="4" t="str">
        <f>IF(F12&gt;0,F12+E12,"")</f>
        <v/>
      </c>
      <c r="H12" s="4" t="str">
        <f>IF(C12+F12&gt;0,(ROUND(54-AVERAGE(C12,F12),0)*0.8),"")</f>
        <v/>
      </c>
      <c r="I12" s="13"/>
      <c r="J12" s="4" t="str">
        <f>IF(I12&gt;0,H12+I12,"")</f>
        <v/>
      </c>
      <c r="K12" s="4" t="str">
        <f>IF(C12+F12+I12&gt;0,(ROUND(54-AVERAGE(C12,F12,I12),0)*0.8),"")</f>
        <v/>
      </c>
      <c r="L12" s="13"/>
      <c r="M12" s="4" t="str">
        <f>IF(L12&gt;0,K12+L12,"")</f>
        <v/>
      </c>
      <c r="N12" s="4" t="str">
        <f>IF(C12+F12+I12+L12&gt;0,(ROUND(54-AVERAGE(C12,F12,I12,L12),0)*0.8),"")</f>
        <v/>
      </c>
      <c r="O12" s="3" t="str">
        <f>A12</f>
        <v>Diaz, David</v>
      </c>
      <c r="P12" s="13"/>
      <c r="Q12" s="4" t="str">
        <f>IF(P12&gt;0,P12+N12,"")</f>
        <v/>
      </c>
      <c r="R12" s="4" t="str">
        <f>IF(C12+F12+I12+L12+P12&gt;0,(ROUND(54-AVERAGE(C12,F12,I12,L12,P12),0)*0.8),"")</f>
        <v/>
      </c>
      <c r="S12" s="13"/>
      <c r="T12" s="4" t="str">
        <f>IF(S12&gt;0,R12+S12,"")</f>
        <v/>
      </c>
      <c r="U12" s="4" t="str">
        <f>IF(C12+F12+I12+L12+P12+S12&gt;0,(ROUND(54-AVERAGE(C12,F12,I12,L12,P12,S12),0)*0.8),"")</f>
        <v/>
      </c>
      <c r="V12" s="13"/>
      <c r="W12" s="4" t="str">
        <f>IF(V12&gt;0,V12+U12,"")</f>
        <v/>
      </c>
      <c r="X12" s="4" t="str">
        <f>IF(C12+F12+I12+L12+P12+S12+V12&gt;0,(ROUND(54-AVERAGE(C12,F12,I12,L12,P12,S12,V12),0)*0.8),"")</f>
        <v/>
      </c>
      <c r="Y12" s="13"/>
      <c r="Z12" s="4" t="str">
        <f>IF(Y12&gt;0,X12+Y12,"")</f>
        <v/>
      </c>
      <c r="AA12" s="4" t="str">
        <f>IF(C12+F12+I12+L12+P12+S12+V12+Y12&gt;0,(ROUND(54-AVERAGE(C12,F12,I12,L12,P12,S12,V12,Y12),0)*0.8),"")</f>
        <v/>
      </c>
      <c r="AC12" s="3" t="str">
        <f>A12</f>
        <v>Diaz, David</v>
      </c>
      <c r="AD12" s="13"/>
      <c r="AE12" s="4" t="str">
        <f>IF(AD12&gt;0,AA12+AD12,"")</f>
        <v/>
      </c>
      <c r="AF12" s="4" t="str">
        <f>IF(C12+F12+I12+L12+P12+S12+V12+Y12+AD12&gt;0,(ROUND(54-AVERAGE(C12,F12,I12,L12,P12,S12,V12,Y12,AD12),0)*0.8),"")</f>
        <v/>
      </c>
      <c r="AG12" s="13"/>
      <c r="AH12" s="4" t="str">
        <f>IF(AG12&gt;0,AF12+AG12,"")</f>
        <v/>
      </c>
      <c r="AI12" s="4" t="str">
        <f>IF(C12+F12+I12+L12+P12+S12+V12+Y12+AD12+AG12&gt;0,(ROUND(54-AVERAGE(C12,F12,I12,L12,P12,S12,V12,Y12,AD12,AG12),0)*0.8),"")</f>
        <v/>
      </c>
      <c r="AJ12" s="13"/>
      <c r="AK12" s="4" t="str">
        <f>IF(AJ12&gt;0,AI12+AJ12,"")</f>
        <v/>
      </c>
      <c r="AL12" s="4" t="str">
        <f>IF(C12+F12+I12+L12+P12+S12+V12+Y12+AD12+AG12+AJ12&gt;0,(ROUND(54-AVERAGE(C12,F12,I12,L12,P12,S12,V12,Y12,AD12,AG12,AJ12),0)*0.8),"")</f>
        <v/>
      </c>
      <c r="AM12" s="13"/>
      <c r="AN12" s="4" t="str">
        <f>IF(AM12&gt;0,AL12+AM12,"")</f>
        <v/>
      </c>
      <c r="AO12" s="4" t="str">
        <f>IF(C12+F12+I12+L12+P12+S12+V12+Y12+AD12+AG12+AJ12+AM12&gt;0,(ROUND(54-AVERAGE(C12,F12,I12,L12,P12,S12,V12,Y12,AD12,AG12,AJ12,AM12),0)*0.8),"")</f>
        <v/>
      </c>
      <c r="AQ12" s="3" t="str">
        <f>O12</f>
        <v>Diaz, David</v>
      </c>
      <c r="AR12" s="13"/>
      <c r="AS12" s="4" t="str">
        <f>IF(AR12&gt;0,AO12+AR12,"")</f>
        <v/>
      </c>
      <c r="AT12" s="4" t="str">
        <f>IF(C12+F12+I12+L12+P12+S12+V12+Y12+AD12+AG12+AJ12+AM12+AR12&gt;0,(ROUND(54-AVERAGE(C12,F12,I12,L12,P12,S12,V12,Y12,AD12,AG12,AJ12,AM12,AR12),0)*0.8),"")</f>
        <v/>
      </c>
      <c r="AU12" s="13"/>
      <c r="AV12" s="4" t="str">
        <f>IF(AU12&gt;0,AT12+AU12,"")</f>
        <v/>
      </c>
      <c r="AW12" s="4" t="str">
        <f>IF(C12+F12+I12+L12+P12+S12+V12+Y12+AD12+AG12+AJ12+AM12+AR12+AU12&gt;0,(ROUND(54-AVERAGE(C12,F12,I12,L12,P12,S12,V12,Y12,AD12,AG12,AJ12,AM12,AR12,AU12),0)*0.8),"")</f>
        <v/>
      </c>
      <c r="AX12" s="13"/>
      <c r="AY12" s="4" t="str">
        <f>IF(AX12&gt;0,AW12+AX12,"")</f>
        <v/>
      </c>
      <c r="AZ12" s="4" t="str">
        <f>IF(C12+F12+I12+L12+P12+S12+V12+Y12+AD12+AG12+AJ12+AM12+AR12+AU12+AX12&gt;0,(ROUND(54-AVERAGE(C12,F12,I12,L12,P12,S12,V12,Y12,AD12,AG12,AJ12,AM12,AR12,AU12,AX12),0)*0.8),"")</f>
        <v/>
      </c>
      <c r="BA12" s="13"/>
      <c r="BB12" s="4" t="str">
        <f>IF(BA12&gt;0,AZ12+BA12,"")</f>
        <v/>
      </c>
      <c r="BC12" s="4" t="str">
        <f>IF(C12+F12+I12+L12+P12+S12+V12+Y12+AD12+AG12+AJ12+AM12+AR12+AU12+AX12+BA12&gt;0,(ROUND(54-AVERAGE(C12,F12,I12,L12,P12,S12,V12,Y12,AD12,AG12,AJ12,AM12,AR12,AU12,AX12,BA12),0)*0.8),"")</f>
        <v/>
      </c>
      <c r="BE12" s="3" t="str">
        <f>AC12</f>
        <v>Diaz, David</v>
      </c>
      <c r="BF12" s="13"/>
      <c r="BG12" s="4" t="str">
        <f>IF(BF12&gt;0,BC12+BF12,"")</f>
        <v/>
      </c>
      <c r="BH12" s="4" t="str">
        <f>IF(C12+F12+I12+L12+P12+S12+V12+Y12+AD12+AG12+AJ12+AM12+AR12+AU12+AX12+BA12+BF12&gt;0,(ROUND(54-AVERAGE(C12,F12,I12,L12,P12,S12,V12,Y12,AD12,AG12,AJ12,AM12,AR12,AU12,AX12,BA12,BF12),0)*0.8),"")</f>
        <v/>
      </c>
      <c r="BI12" s="13"/>
      <c r="BJ12" s="4" t="str">
        <f>IF(BI12&gt;0,BH12+BI12,"")</f>
        <v/>
      </c>
      <c r="BK12" s="4" t="str">
        <f>IF(C12+F12+I12+L12+P12+S12+V12+Y12+AD12+AG12+AJ12+AM12+AR12+AU12+AX12+BA12+BF12+BI12&gt;0,(ROUND(54-AVERAGE(C12,F12,I12,L12,P12,S12,V12,Y12,AD12,AG12,AJ12,AM12,AR12,AU12,AX12,BA12,BF12,BI12),0)*0.8),"")</f>
        <v/>
      </c>
      <c r="BL12" s="13"/>
      <c r="BM12" s="4" t="str">
        <f>IF(BL12&gt;0,BK12+BL12,"")</f>
        <v/>
      </c>
      <c r="BN12" s="4" t="str">
        <f>IF(C12+F12+I12+L12+P12+S12+V12+Y12+AD12+AG12+AJ12+AM12+AR12+AU12+AX12+BA12+BF12+BI12+BL12&gt;0,(ROUND(54-AVERAGE(C12,F12,I12,L12,P12,S12,V12,Y12,AD12,AG12,AJ12,AM12,AR12,AU12,AX12,BA12,BF12,BI12,BL12),0)*0.8),"")</f>
        <v/>
      </c>
      <c r="BO12" s="13">
        <v>63</v>
      </c>
      <c r="BP12" s="4" t="e">
        <f>IF(BO12&gt;0,BN12+BO12,"")</f>
        <v>#VALUE!</v>
      </c>
      <c r="BQ12" s="4">
        <f>IF(C12+F12+I12+L12+P12+S12+V12+Y12+AD12+AG12+AJ12+AM12+AR12+AU12+AX12+BA12+BF12+BI12+BL12+BO12&gt;0,(ROUND(54-AVERAGE(C12,F12,I12,L12,P12,S12,V12,Y12,AD12,AG12,AJ12,AM12,AR12,AU12,AX12,BA12,BF12,BI12,BL12,BO12),0)*0.8),"")</f>
        <v>-7.2</v>
      </c>
    </row>
    <row r="13" spans="1:69" ht="15" customHeight="1">
      <c r="A13" s="3" t="s">
        <v>63</v>
      </c>
      <c r="B13" s="2"/>
      <c r="C13" s="13"/>
      <c r="D13" s="13" t="str">
        <f>IF(C13&gt;0,C13," ")</f>
        <v xml:space="preserve"> </v>
      </c>
      <c r="E13" s="4" t="str">
        <f>IF(C13&gt;0,(ROUND(54-AVERAGE(C13),0)*0.8),"")</f>
        <v/>
      </c>
      <c r="F13" s="13"/>
      <c r="G13" s="4" t="str">
        <f>IF(F13&gt;0,F13+E13,"")</f>
        <v/>
      </c>
      <c r="H13" s="4" t="str">
        <f>IF(C13+F13&gt;0,(ROUND(54-AVERAGE(C13,F13),0)*0.8),"")</f>
        <v/>
      </c>
      <c r="I13" s="13"/>
      <c r="J13" s="4" t="str">
        <f>IF(I13&gt;0,H13+I13,"")</f>
        <v/>
      </c>
      <c r="K13" s="4" t="str">
        <f>IF(C13+F13+I13&gt;0,(ROUND(54-AVERAGE(C13,F13,I13),0)*0.8),"")</f>
        <v/>
      </c>
      <c r="L13" s="13"/>
      <c r="M13" s="4" t="str">
        <f>IF(L13&gt;0,K13+L13,"")</f>
        <v/>
      </c>
      <c r="N13" s="4" t="str">
        <f>IF(C13+F13+I13+L13&gt;0,(ROUND(54-AVERAGE(C13,F13,I13,L13),0)*0.8),"")</f>
        <v/>
      </c>
      <c r="O13" s="3" t="str">
        <f t="shared" si="0"/>
        <v>Durham, Zach</v>
      </c>
      <c r="P13" s="13"/>
      <c r="Q13" s="4" t="str">
        <f>IF(P13&gt;0,P13+N13,"")</f>
        <v/>
      </c>
      <c r="R13" s="4" t="str">
        <f>IF(C13+F13+I13+L13+P13&gt;0,(ROUND(54-AVERAGE(C13,F13,I13,L13,P13),0)*0.8),"")</f>
        <v/>
      </c>
      <c r="S13" s="13">
        <v>55</v>
      </c>
      <c r="T13" s="4" t="e">
        <f>IF(S13&gt;0,R13+S13,"")</f>
        <v>#VALUE!</v>
      </c>
      <c r="U13" s="4">
        <f>IF(C13+F13+I13+L13+P13+S13&gt;0,(ROUND(54-AVERAGE(C13,F13,I13,L13,P13,S13),0)*0.8),"")</f>
        <v>-0.8</v>
      </c>
      <c r="V13" s="13"/>
      <c r="W13" s="4" t="str">
        <f t="shared" si="1"/>
        <v/>
      </c>
      <c r="X13" s="4">
        <f>IF(C13+F13+I13+L13+P13+S13+V13&gt;0,(ROUND(54-AVERAGE(C13,F13,I13,L13,P13,S13,V13),0)*0.8),"")</f>
        <v>-0.8</v>
      </c>
      <c r="Y13" s="13"/>
      <c r="Z13" s="4" t="str">
        <f>IF(Y13&gt;0,X13+Y13,"")</f>
        <v/>
      </c>
      <c r="AA13" s="4">
        <f>IF(C13+F13+I13+L13+P13+S13+V13+Y13&gt;0,(ROUND(54-AVERAGE(C13,F13,I13,L13,P13,S13,V13,Y13),0)*0.8),"")</f>
        <v>-0.8</v>
      </c>
      <c r="AC13" s="3" t="str">
        <f t="shared" si="2"/>
        <v>Durham, Zach</v>
      </c>
      <c r="AD13" s="13"/>
      <c r="AE13" s="4" t="str">
        <f t="shared" si="3"/>
        <v/>
      </c>
      <c r="AF13" s="4">
        <f t="shared" si="4"/>
        <v>-0.8</v>
      </c>
      <c r="AG13" s="13"/>
      <c r="AH13" s="4" t="str">
        <f t="shared" si="5"/>
        <v/>
      </c>
      <c r="AI13" s="4">
        <f t="shared" si="6"/>
        <v>-0.8</v>
      </c>
      <c r="AJ13" s="13"/>
      <c r="AK13" s="4" t="str">
        <f t="shared" si="7"/>
        <v/>
      </c>
      <c r="AL13" s="4">
        <f t="shared" si="8"/>
        <v>-0.8</v>
      </c>
      <c r="AM13" s="13"/>
      <c r="AN13" s="4" t="str">
        <f t="shared" si="9"/>
        <v/>
      </c>
      <c r="AO13" s="4">
        <f t="shared" si="10"/>
        <v>-0.8</v>
      </c>
      <c r="AQ13" s="3" t="str">
        <f t="shared" ref="AQ13:AQ53" si="45">O13</f>
        <v>Durham, Zach</v>
      </c>
      <c r="AR13" s="13"/>
      <c r="AS13" s="4" t="str">
        <f t="shared" ref="AS13:AS53" si="46">IF(AR13&gt;0,AO13+AR13,"")</f>
        <v/>
      </c>
      <c r="AT13" s="4">
        <f t="shared" si="13"/>
        <v>-0.8</v>
      </c>
      <c r="AU13" s="13"/>
      <c r="AV13" s="4" t="str">
        <f t="shared" ref="AV13:AV53" si="47">IF(AU13&gt;0,AT13+AU13,"")</f>
        <v/>
      </c>
      <c r="AW13" s="4">
        <f t="shared" si="15"/>
        <v>-0.8</v>
      </c>
      <c r="AX13" s="13"/>
      <c r="AY13" s="4" t="str">
        <f t="shared" ref="AY13:AY53" si="48">IF(AX13&gt;0,AW13+AX13,"")</f>
        <v/>
      </c>
      <c r="AZ13" s="4">
        <f t="shared" si="16"/>
        <v>-0.8</v>
      </c>
      <c r="BA13" s="13"/>
      <c r="BB13" s="4" t="str">
        <f t="shared" ref="BB13:BB53" si="49">IF(BA13&gt;0,AZ13+BA13,"")</f>
        <v/>
      </c>
      <c r="BC13" s="4">
        <f t="shared" si="18"/>
        <v>-0.8</v>
      </c>
      <c r="BE13" s="3" t="str">
        <f t="shared" ref="BE13:BE20" si="50">AC13</f>
        <v>Durham, Zach</v>
      </c>
      <c r="BF13" s="13"/>
      <c r="BG13" s="4" t="str">
        <f t="shared" si="20"/>
        <v/>
      </c>
      <c r="BH13" s="4">
        <f t="shared" si="21"/>
        <v>-0.8</v>
      </c>
      <c r="BI13" s="13"/>
      <c r="BJ13" s="4" t="str">
        <f t="shared" si="22"/>
        <v/>
      </c>
      <c r="BK13" s="4">
        <f t="shared" si="23"/>
        <v>-0.8</v>
      </c>
      <c r="BL13" s="13"/>
      <c r="BM13" s="4" t="str">
        <f t="shared" si="24"/>
        <v/>
      </c>
      <c r="BN13" s="4">
        <f t="shared" si="25"/>
        <v>-0.8</v>
      </c>
      <c r="BO13" s="13"/>
      <c r="BP13" s="4" t="str">
        <f t="shared" si="26"/>
        <v/>
      </c>
      <c r="BQ13" s="4">
        <f t="shared" si="27"/>
        <v>-0.8</v>
      </c>
    </row>
    <row r="14" spans="1:69" ht="15" customHeight="1">
      <c r="A14" s="3" t="s">
        <v>47</v>
      </c>
      <c r="B14" s="2" t="s">
        <v>4</v>
      </c>
      <c r="C14" s="13">
        <v>70</v>
      </c>
      <c r="D14" s="13">
        <f>IF(C14&gt;0,C14," ")</f>
        <v>70</v>
      </c>
      <c r="E14" s="4">
        <f>IF(C14&gt;0,(ROUND(54-AVERAGE(C14),0)*0.8),"")</f>
        <v>-12.8</v>
      </c>
      <c r="F14" s="13">
        <v>70</v>
      </c>
      <c r="G14" s="4">
        <f>IF(F14&gt;0,F14+E14,"")</f>
        <v>57.2</v>
      </c>
      <c r="H14" s="4">
        <f>IF(C14+F14&gt;0,(ROUND(54-AVERAGE(C14,F14),0)*0.8),"")</f>
        <v>-12.8</v>
      </c>
      <c r="I14" s="13"/>
      <c r="J14" s="4" t="str">
        <f>IF(I14&gt;0,H14+I14,"")</f>
        <v/>
      </c>
      <c r="K14" s="4">
        <f>IF(C14+F14+I14&gt;0,(ROUND(54-AVERAGE(C14,F14,I14),0)*0.8),"")</f>
        <v>-12.8</v>
      </c>
      <c r="L14" s="13">
        <v>61</v>
      </c>
      <c r="M14" s="18">
        <f>IF(L14&gt;0,K14+L14,"")</f>
        <v>48.2</v>
      </c>
      <c r="N14" s="4">
        <f>IF(C14+F14+I14+L14&gt;0,(ROUND(54-AVERAGE(C14,F14,I14,L14),0)*0.8),"")</f>
        <v>-10.4</v>
      </c>
      <c r="O14" s="3" t="str">
        <f t="shared" si="0"/>
        <v>Fick, Jacob</v>
      </c>
      <c r="P14" s="13">
        <v>59</v>
      </c>
      <c r="Q14" s="19">
        <f>IF(P14&gt;0,P14+N14,"")</f>
        <v>48.6</v>
      </c>
      <c r="R14" s="4">
        <f>IF(C14+F14+I14+L14+P14&gt;0,(ROUND(54-AVERAGE(C14,F14,I14,L14,P14),0)*0.8),"")</f>
        <v>-8.8000000000000007</v>
      </c>
      <c r="S14" s="13"/>
      <c r="T14" s="4" t="str">
        <f>IF(S14&gt;0,R14+S14,"")</f>
        <v/>
      </c>
      <c r="U14" s="4">
        <f>IF(C14+F14+I14+L14+P14+S14&gt;0,(ROUND(54-AVERAGE(C14,F14,I14,L14,P14,S14),0)*0.8),"")</f>
        <v>-8.8000000000000007</v>
      </c>
      <c r="V14" s="13"/>
      <c r="W14" s="4" t="str">
        <f t="shared" si="1"/>
        <v/>
      </c>
      <c r="X14" s="4">
        <f t="shared" si="40"/>
        <v>-8.8000000000000007</v>
      </c>
      <c r="Y14" s="13"/>
      <c r="Z14" s="4" t="str">
        <f>IF(Y14&gt;0,X14+Y14,"")</f>
        <v/>
      </c>
      <c r="AA14" s="4">
        <f t="shared" si="42"/>
        <v>-8.8000000000000007</v>
      </c>
      <c r="AC14" s="3" t="str">
        <f t="shared" si="2"/>
        <v>Fick, Jacob</v>
      </c>
      <c r="AD14" s="13"/>
      <c r="AE14" s="4" t="str">
        <f t="shared" si="3"/>
        <v/>
      </c>
      <c r="AF14" s="4">
        <f t="shared" si="4"/>
        <v>-8.8000000000000007</v>
      </c>
      <c r="AG14" s="13">
        <v>69</v>
      </c>
      <c r="AH14" s="4">
        <f t="shared" si="5"/>
        <v>60.2</v>
      </c>
      <c r="AI14" s="4">
        <f t="shared" si="6"/>
        <v>-9.6000000000000014</v>
      </c>
      <c r="AJ14" s="13"/>
      <c r="AK14" s="4" t="str">
        <f t="shared" si="7"/>
        <v/>
      </c>
      <c r="AL14" s="4">
        <f t="shared" si="8"/>
        <v>-9.6000000000000014</v>
      </c>
      <c r="AM14" s="13">
        <v>64</v>
      </c>
      <c r="AN14" s="4">
        <f t="shared" si="9"/>
        <v>54.4</v>
      </c>
      <c r="AO14" s="4">
        <f t="shared" si="10"/>
        <v>-9.6000000000000014</v>
      </c>
      <c r="AQ14" s="3" t="str">
        <f t="shared" si="45"/>
        <v>Fick, Jacob</v>
      </c>
      <c r="AR14" s="13"/>
      <c r="AS14" s="4" t="str">
        <f t="shared" si="46"/>
        <v/>
      </c>
      <c r="AT14" s="4">
        <f t="shared" si="13"/>
        <v>-9.6000000000000014</v>
      </c>
      <c r="AU14" s="13">
        <v>67</v>
      </c>
      <c r="AV14" s="4">
        <f t="shared" si="47"/>
        <v>57.4</v>
      </c>
      <c r="AW14" s="4">
        <f t="shared" si="15"/>
        <v>-9.6000000000000014</v>
      </c>
      <c r="AX14" s="13"/>
      <c r="AY14" s="4" t="str">
        <f t="shared" si="48"/>
        <v/>
      </c>
      <c r="AZ14" s="4">
        <f t="shared" si="16"/>
        <v>-9.6000000000000014</v>
      </c>
      <c r="BA14" s="13"/>
      <c r="BB14" s="4" t="str">
        <f t="shared" si="49"/>
        <v/>
      </c>
      <c r="BC14" s="4">
        <f t="shared" si="18"/>
        <v>-9.6000000000000014</v>
      </c>
      <c r="BE14" s="3" t="str">
        <f t="shared" si="50"/>
        <v>Fick, Jacob</v>
      </c>
      <c r="BF14" s="13"/>
      <c r="BG14" s="4" t="str">
        <f t="shared" si="20"/>
        <v/>
      </c>
      <c r="BH14" s="4">
        <f t="shared" si="21"/>
        <v>-9.6000000000000014</v>
      </c>
      <c r="BI14" s="13"/>
      <c r="BJ14" s="4" t="str">
        <f t="shared" si="22"/>
        <v/>
      </c>
      <c r="BK14" s="4">
        <f t="shared" si="23"/>
        <v>-9.6000000000000014</v>
      </c>
      <c r="BL14" s="13"/>
      <c r="BM14" s="4" t="str">
        <f t="shared" si="24"/>
        <v/>
      </c>
      <c r="BN14" s="4">
        <f t="shared" si="25"/>
        <v>-9.6000000000000014</v>
      </c>
      <c r="BO14" s="13"/>
      <c r="BP14" s="4" t="str">
        <f t="shared" si="26"/>
        <v/>
      </c>
      <c r="BQ14" s="4">
        <f t="shared" si="27"/>
        <v>-9.6000000000000014</v>
      </c>
    </row>
    <row r="15" spans="1:69" ht="15" customHeight="1">
      <c r="A15" s="3" t="s">
        <v>27</v>
      </c>
      <c r="B15" s="2" t="s">
        <v>4</v>
      </c>
      <c r="C15" s="13">
        <v>59</v>
      </c>
      <c r="D15" s="13">
        <f t="shared" si="28"/>
        <v>59</v>
      </c>
      <c r="E15" s="4">
        <f t="shared" si="29"/>
        <v>-4</v>
      </c>
      <c r="F15" s="13">
        <v>62</v>
      </c>
      <c r="G15" s="4">
        <f t="shared" si="30"/>
        <v>58</v>
      </c>
      <c r="H15" s="4">
        <f t="shared" si="31"/>
        <v>-5.6000000000000005</v>
      </c>
      <c r="I15" s="13">
        <v>61</v>
      </c>
      <c r="J15" s="4">
        <f t="shared" si="32"/>
        <v>55.4</v>
      </c>
      <c r="K15" s="4">
        <f t="shared" si="33"/>
        <v>-5.6000000000000005</v>
      </c>
      <c r="L15" s="13"/>
      <c r="M15" s="4" t="str">
        <f t="shared" si="34"/>
        <v/>
      </c>
      <c r="N15" s="4">
        <f t="shared" si="35"/>
        <v>-5.6000000000000005</v>
      </c>
      <c r="O15" s="3" t="str">
        <f t="shared" si="0"/>
        <v>Gallion, Bill</v>
      </c>
      <c r="P15" s="13"/>
      <c r="Q15" s="13" t="str">
        <f t="shared" si="36"/>
        <v/>
      </c>
      <c r="R15" s="4">
        <f t="shared" si="37"/>
        <v>-5.6000000000000005</v>
      </c>
      <c r="S15" s="13">
        <v>55</v>
      </c>
      <c r="T15" s="18">
        <f t="shared" si="38"/>
        <v>49.4</v>
      </c>
      <c r="U15" s="4">
        <f t="shared" si="39"/>
        <v>-4</v>
      </c>
      <c r="V15" s="13">
        <v>52</v>
      </c>
      <c r="W15" s="14">
        <f t="shared" si="1"/>
        <v>48</v>
      </c>
      <c r="X15" s="4">
        <f t="shared" si="40"/>
        <v>-3.2</v>
      </c>
      <c r="Y15" s="13">
        <v>54</v>
      </c>
      <c r="Z15" s="20">
        <f t="shared" ref="Z15" si="51">IF(Y15&gt;0,X15+Y15,"")</f>
        <v>50.8</v>
      </c>
      <c r="AA15" s="4">
        <f t="shared" si="42"/>
        <v>-2.4000000000000004</v>
      </c>
      <c r="AC15" s="3" t="str">
        <f t="shared" si="2"/>
        <v>Gallion, Bill</v>
      </c>
      <c r="AD15" s="13">
        <v>51</v>
      </c>
      <c r="AE15" s="20">
        <f t="shared" si="3"/>
        <v>48.6</v>
      </c>
      <c r="AF15" s="4">
        <f>IF(C15+F15+I15+L15+P15+S15+V15+Y15+AD15&gt;0,(ROUND(54-AVERAGE(C15,F15,I15,L15,P15,S15,V15,Y15,AD15),0)*0.8),"")</f>
        <v>-1.6</v>
      </c>
      <c r="AG15" s="13">
        <v>59</v>
      </c>
      <c r="AH15" s="4">
        <f t="shared" si="5"/>
        <v>57.4</v>
      </c>
      <c r="AI15" s="4">
        <f t="shared" si="6"/>
        <v>-2.4000000000000004</v>
      </c>
      <c r="AJ15" s="13">
        <v>63</v>
      </c>
      <c r="AK15" s="4">
        <f t="shared" si="7"/>
        <v>60.6</v>
      </c>
      <c r="AL15" s="4">
        <f t="shared" si="8"/>
        <v>-2.4000000000000004</v>
      </c>
      <c r="AM15" s="13"/>
      <c r="AN15" s="4" t="str">
        <f t="shared" si="9"/>
        <v/>
      </c>
      <c r="AO15" s="4">
        <f t="shared" si="10"/>
        <v>-2.4000000000000004</v>
      </c>
      <c r="AQ15" s="3" t="str">
        <f t="shared" si="45"/>
        <v>Gallion, Bill</v>
      </c>
      <c r="AR15" s="13"/>
      <c r="AS15" s="4" t="str">
        <f t="shared" si="46"/>
        <v/>
      </c>
      <c r="AT15" s="4">
        <f t="shared" si="13"/>
        <v>-2.4000000000000004</v>
      </c>
      <c r="AU15" s="13">
        <v>55</v>
      </c>
      <c r="AV15" s="4">
        <f t="shared" si="47"/>
        <v>52.6</v>
      </c>
      <c r="AW15" s="4">
        <f t="shared" si="15"/>
        <v>-2.4000000000000004</v>
      </c>
      <c r="AX15" s="13">
        <v>53</v>
      </c>
      <c r="AY15" s="4">
        <f t="shared" si="48"/>
        <v>50.6</v>
      </c>
      <c r="AZ15" s="4">
        <f t="shared" si="16"/>
        <v>-2.4000000000000004</v>
      </c>
      <c r="BA15" s="13">
        <v>50</v>
      </c>
      <c r="BB15" s="20">
        <f t="shared" si="49"/>
        <v>47.6</v>
      </c>
      <c r="BC15" s="4">
        <f t="shared" si="18"/>
        <v>-1.6</v>
      </c>
      <c r="BE15" s="3" t="str">
        <f t="shared" si="50"/>
        <v>Gallion, Bill</v>
      </c>
      <c r="BF15" s="13">
        <v>57</v>
      </c>
      <c r="BG15" s="4">
        <f t="shared" si="20"/>
        <v>55.4</v>
      </c>
      <c r="BH15" s="4">
        <f t="shared" si="21"/>
        <v>-1.6</v>
      </c>
      <c r="BI15" s="13">
        <v>59</v>
      </c>
      <c r="BJ15" s="4">
        <f t="shared" si="22"/>
        <v>57.4</v>
      </c>
      <c r="BK15" s="4">
        <f t="shared" si="23"/>
        <v>-1.6</v>
      </c>
      <c r="BL15" s="13">
        <v>55</v>
      </c>
      <c r="BM15" s="4">
        <f t="shared" si="24"/>
        <v>53.4</v>
      </c>
      <c r="BN15" s="4">
        <f t="shared" si="25"/>
        <v>-1.6</v>
      </c>
      <c r="BO15" s="13"/>
      <c r="BP15" s="4" t="str">
        <f t="shared" si="26"/>
        <v/>
      </c>
      <c r="BQ15" s="4">
        <f t="shared" si="27"/>
        <v>-1.6</v>
      </c>
    </row>
    <row r="16" spans="1:69" ht="15" customHeight="1">
      <c r="A16" s="3" t="s">
        <v>44</v>
      </c>
      <c r="B16" s="2"/>
      <c r="C16" s="13">
        <v>66</v>
      </c>
      <c r="D16" s="13">
        <f>IF(C16&gt;0,C16," ")</f>
        <v>66</v>
      </c>
      <c r="E16" s="4">
        <f>IF(C16&gt;0,(ROUND(54-AVERAGE(C16),0)*0.8),"")</f>
        <v>-9.6000000000000014</v>
      </c>
      <c r="F16" s="13"/>
      <c r="G16" s="4" t="str">
        <f>IF(F16&gt;0,F16+E16,"")</f>
        <v/>
      </c>
      <c r="H16" s="4">
        <f>IF(C16+F16&gt;0,(ROUND(54-AVERAGE(C16,F16),0)*0.8),"")</f>
        <v>-9.6000000000000014</v>
      </c>
      <c r="I16" s="13"/>
      <c r="J16" s="4" t="str">
        <f>IF(I16&gt;0,H16+I16,"")</f>
        <v/>
      </c>
      <c r="K16" s="4">
        <f>IF(C16+F16+I16&gt;0,(ROUND(54-AVERAGE(C16,F16,I16),0)*0.8),"")</f>
        <v>-9.6000000000000014</v>
      </c>
      <c r="L16" s="13"/>
      <c r="M16" s="4" t="str">
        <f>IF(L16&gt;0,K16+L16,"")</f>
        <v/>
      </c>
      <c r="N16" s="4">
        <f>IF(C16+F16+I16+L16&gt;0,(ROUND(54-AVERAGE(C16,F16,I16,L16),0)*0.8),"")</f>
        <v>-9.6000000000000014</v>
      </c>
      <c r="O16" s="3" t="str">
        <f t="shared" si="0"/>
        <v>Green, Will</v>
      </c>
      <c r="P16" s="13"/>
      <c r="Q16" s="4" t="str">
        <f>IF(P16&gt;0,P16+N16,"")</f>
        <v/>
      </c>
      <c r="R16" s="4">
        <f>IF(C16+F16+I16+L16+P16&gt;0,(ROUND(54-AVERAGE(C16,F16,I16,L16,P16),0)*0.8),"")</f>
        <v>-9.6000000000000014</v>
      </c>
      <c r="S16" s="13"/>
      <c r="T16" s="4" t="str">
        <f>IF(S16&gt;0,R16+S16,"")</f>
        <v/>
      </c>
      <c r="U16" s="4">
        <f>IF(C16+F16+I16+L16+P16+S16&gt;0,(ROUND(54-AVERAGE(C16,F16,I16,L16,P16,S16),0)*0.8),"")</f>
        <v>-9.6000000000000014</v>
      </c>
      <c r="V16" s="13"/>
      <c r="W16" s="4" t="str">
        <f t="shared" si="1"/>
        <v/>
      </c>
      <c r="X16" s="4">
        <f t="shared" si="40"/>
        <v>-9.6000000000000014</v>
      </c>
      <c r="Y16" s="13"/>
      <c r="Z16" s="4" t="str">
        <f>IF(Y16&gt;0,X16+Y16,"")</f>
        <v/>
      </c>
      <c r="AA16" s="4">
        <f t="shared" si="42"/>
        <v>-9.6000000000000014</v>
      </c>
      <c r="AC16" s="3" t="str">
        <f t="shared" si="2"/>
        <v>Green, Will</v>
      </c>
      <c r="AD16" s="13"/>
      <c r="AE16" s="4" t="str">
        <f t="shared" si="3"/>
        <v/>
      </c>
      <c r="AF16" s="4">
        <f t="shared" si="4"/>
        <v>-9.6000000000000014</v>
      </c>
      <c r="AG16" s="13"/>
      <c r="AH16" s="4" t="str">
        <f t="shared" si="5"/>
        <v/>
      </c>
      <c r="AI16" s="4">
        <f t="shared" si="6"/>
        <v>-9.6000000000000014</v>
      </c>
      <c r="AJ16" s="13"/>
      <c r="AK16" s="4" t="str">
        <f t="shared" si="7"/>
        <v/>
      </c>
      <c r="AL16" s="4">
        <f t="shared" si="8"/>
        <v>-9.6000000000000014</v>
      </c>
      <c r="AM16" s="13"/>
      <c r="AN16" s="4" t="str">
        <f t="shared" si="9"/>
        <v/>
      </c>
      <c r="AO16" s="4">
        <f t="shared" si="10"/>
        <v>-9.6000000000000014</v>
      </c>
      <c r="AQ16" s="3" t="str">
        <f t="shared" si="45"/>
        <v>Green, Will</v>
      </c>
      <c r="AR16" s="13"/>
      <c r="AS16" s="4" t="str">
        <f t="shared" si="46"/>
        <v/>
      </c>
      <c r="AT16" s="4">
        <f t="shared" si="13"/>
        <v>-9.6000000000000014</v>
      </c>
      <c r="AU16" s="13"/>
      <c r="AV16" s="4" t="str">
        <f t="shared" si="47"/>
        <v/>
      </c>
      <c r="AW16" s="4">
        <f t="shared" si="15"/>
        <v>-9.6000000000000014</v>
      </c>
      <c r="AX16" s="13"/>
      <c r="AY16" s="4" t="str">
        <f t="shared" si="48"/>
        <v/>
      </c>
      <c r="AZ16" s="4">
        <f t="shared" si="16"/>
        <v>-9.6000000000000014</v>
      </c>
      <c r="BA16" s="13"/>
      <c r="BB16" s="4" t="str">
        <f t="shared" si="49"/>
        <v/>
      </c>
      <c r="BC16" s="4">
        <f t="shared" si="18"/>
        <v>-9.6000000000000014</v>
      </c>
      <c r="BE16" s="3" t="str">
        <f t="shared" si="50"/>
        <v>Green, Will</v>
      </c>
      <c r="BF16" s="13"/>
      <c r="BG16" s="4" t="str">
        <f t="shared" si="20"/>
        <v/>
      </c>
      <c r="BH16" s="4">
        <f t="shared" si="21"/>
        <v>-9.6000000000000014</v>
      </c>
      <c r="BI16" s="13"/>
      <c r="BJ16" s="4" t="str">
        <f t="shared" si="22"/>
        <v/>
      </c>
      <c r="BK16" s="4">
        <f t="shared" si="23"/>
        <v>-9.6000000000000014</v>
      </c>
      <c r="BL16" s="13"/>
      <c r="BM16" s="4" t="str">
        <f t="shared" si="24"/>
        <v/>
      </c>
      <c r="BN16" s="4">
        <f t="shared" si="25"/>
        <v>-9.6000000000000014</v>
      </c>
      <c r="BO16" s="13"/>
      <c r="BP16" s="4" t="str">
        <f t="shared" si="26"/>
        <v/>
      </c>
      <c r="BQ16" s="4">
        <f t="shared" si="27"/>
        <v>-9.6000000000000014</v>
      </c>
    </row>
    <row r="17" spans="1:70" ht="15" customHeight="1">
      <c r="A17" s="3" t="s">
        <v>12</v>
      </c>
      <c r="B17" s="2" t="s">
        <v>4</v>
      </c>
      <c r="C17" s="13"/>
      <c r="D17" s="13" t="str">
        <f t="shared" si="28"/>
        <v xml:space="preserve"> </v>
      </c>
      <c r="E17" s="4" t="str">
        <f t="shared" si="29"/>
        <v/>
      </c>
      <c r="F17" s="13">
        <v>46</v>
      </c>
      <c r="G17" s="13" t="e">
        <f t="shared" si="30"/>
        <v>#VALUE!</v>
      </c>
      <c r="H17" s="4">
        <f t="shared" si="31"/>
        <v>6.4</v>
      </c>
      <c r="I17" s="13"/>
      <c r="J17" s="4" t="str">
        <f t="shared" si="32"/>
        <v/>
      </c>
      <c r="K17" s="4">
        <f t="shared" si="33"/>
        <v>6.4</v>
      </c>
      <c r="L17" s="13"/>
      <c r="M17" s="4" t="str">
        <f t="shared" si="34"/>
        <v/>
      </c>
      <c r="N17" s="4">
        <f t="shared" si="35"/>
        <v>6.4</v>
      </c>
      <c r="O17" s="3" t="str">
        <f t="shared" si="0"/>
        <v>Hall, Kevin</v>
      </c>
      <c r="P17" s="13">
        <v>47</v>
      </c>
      <c r="Q17" s="4">
        <f t="shared" si="36"/>
        <v>53.4</v>
      </c>
      <c r="R17" s="4">
        <f t="shared" si="37"/>
        <v>6.4</v>
      </c>
      <c r="S17" s="13">
        <v>49</v>
      </c>
      <c r="T17" s="24">
        <f t="shared" si="38"/>
        <v>55.4</v>
      </c>
      <c r="U17" s="4">
        <f t="shared" si="39"/>
        <v>5.6000000000000005</v>
      </c>
      <c r="V17" s="13">
        <v>51</v>
      </c>
      <c r="W17" s="4">
        <f t="shared" si="1"/>
        <v>56.6</v>
      </c>
      <c r="X17" s="4">
        <f t="shared" si="40"/>
        <v>4.8000000000000007</v>
      </c>
      <c r="Y17" s="13">
        <v>49</v>
      </c>
      <c r="Z17" s="4">
        <f t="shared" ref="Z17:Z26" si="52">IF(Y17&gt;0,X17+Y17,"")</f>
        <v>53.8</v>
      </c>
      <c r="AA17" s="4">
        <f t="shared" si="42"/>
        <v>4.8000000000000007</v>
      </c>
      <c r="AC17" s="3" t="str">
        <f t="shared" si="2"/>
        <v>Hall, Kevin</v>
      </c>
      <c r="AD17" s="13">
        <v>49</v>
      </c>
      <c r="AE17" s="4">
        <f t="shared" si="3"/>
        <v>53.8</v>
      </c>
      <c r="AF17" s="4">
        <f t="shared" si="4"/>
        <v>4.8000000000000007</v>
      </c>
      <c r="AG17" s="13">
        <v>48</v>
      </c>
      <c r="AH17" s="4">
        <f t="shared" si="5"/>
        <v>52.8</v>
      </c>
      <c r="AI17" s="4">
        <f t="shared" si="6"/>
        <v>4.8000000000000007</v>
      </c>
      <c r="AJ17" s="13"/>
      <c r="AK17" s="4" t="str">
        <f t="shared" si="7"/>
        <v/>
      </c>
      <c r="AL17" s="4">
        <f t="shared" si="8"/>
        <v>4.8000000000000007</v>
      </c>
      <c r="AM17" s="13">
        <v>48</v>
      </c>
      <c r="AN17" s="4">
        <f t="shared" si="9"/>
        <v>52.8</v>
      </c>
      <c r="AO17" s="4">
        <f t="shared" si="10"/>
        <v>4.8000000000000007</v>
      </c>
      <c r="AQ17" s="3" t="str">
        <f t="shared" si="45"/>
        <v>Hall, Kevin</v>
      </c>
      <c r="AR17" s="13"/>
      <c r="AS17" s="4" t="str">
        <f t="shared" si="46"/>
        <v/>
      </c>
      <c r="AT17" s="4">
        <f t="shared" si="13"/>
        <v>4.8000000000000007</v>
      </c>
      <c r="AU17" s="13"/>
      <c r="AV17" s="4" t="str">
        <f t="shared" si="47"/>
        <v/>
      </c>
      <c r="AW17" s="4">
        <f t="shared" si="15"/>
        <v>4.8000000000000007</v>
      </c>
      <c r="AX17" s="13"/>
      <c r="AY17" s="4" t="str">
        <f t="shared" si="48"/>
        <v/>
      </c>
      <c r="AZ17" s="4">
        <f t="shared" si="16"/>
        <v>4.8000000000000007</v>
      </c>
      <c r="BA17" s="13"/>
      <c r="BB17" s="4" t="str">
        <f t="shared" si="49"/>
        <v/>
      </c>
      <c r="BC17" s="4">
        <f t="shared" si="18"/>
        <v>4.8000000000000007</v>
      </c>
      <c r="BE17" s="3" t="str">
        <f t="shared" si="50"/>
        <v>Hall, Kevin</v>
      </c>
      <c r="BF17" s="13"/>
      <c r="BG17" s="4" t="str">
        <f t="shared" si="20"/>
        <v/>
      </c>
      <c r="BH17" s="4">
        <f t="shared" si="21"/>
        <v>4.8000000000000007</v>
      </c>
      <c r="BI17" s="13"/>
      <c r="BJ17" s="4" t="str">
        <f t="shared" si="22"/>
        <v/>
      </c>
      <c r="BK17" s="4">
        <f t="shared" si="23"/>
        <v>4.8000000000000007</v>
      </c>
      <c r="BL17" s="13"/>
      <c r="BM17" s="4" t="str">
        <f t="shared" si="24"/>
        <v/>
      </c>
      <c r="BN17" s="4">
        <f t="shared" si="25"/>
        <v>4.8000000000000007</v>
      </c>
      <c r="BO17" s="13"/>
      <c r="BP17" s="4" t="str">
        <f t="shared" si="26"/>
        <v/>
      </c>
      <c r="BQ17" s="4">
        <f t="shared" si="27"/>
        <v>4.8000000000000007</v>
      </c>
    </row>
    <row r="18" spans="1:70" ht="15" customHeight="1">
      <c r="A18" s="3" t="s">
        <v>14</v>
      </c>
      <c r="B18" s="2" t="s">
        <v>4</v>
      </c>
      <c r="C18" s="13"/>
      <c r="D18" s="13" t="str">
        <f t="shared" si="28"/>
        <v xml:space="preserve"> </v>
      </c>
      <c r="E18" s="4" t="str">
        <f t="shared" si="29"/>
        <v/>
      </c>
      <c r="F18" s="13"/>
      <c r="G18" s="4" t="str">
        <f t="shared" si="30"/>
        <v/>
      </c>
      <c r="H18" s="4" t="str">
        <f t="shared" si="31"/>
        <v/>
      </c>
      <c r="I18" s="13"/>
      <c r="J18" s="4" t="str">
        <f t="shared" si="32"/>
        <v/>
      </c>
      <c r="K18" s="4" t="str">
        <f t="shared" si="33"/>
        <v/>
      </c>
      <c r="L18" s="13"/>
      <c r="M18" s="4" t="str">
        <f t="shared" si="34"/>
        <v/>
      </c>
      <c r="N18" s="4" t="str">
        <f t="shared" si="35"/>
        <v/>
      </c>
      <c r="O18" s="3" t="str">
        <f t="shared" si="0"/>
        <v>Hanks, George</v>
      </c>
      <c r="P18" s="13">
        <v>61</v>
      </c>
      <c r="Q18" s="4" t="e">
        <f t="shared" si="36"/>
        <v>#VALUE!</v>
      </c>
      <c r="R18" s="4">
        <f t="shared" si="37"/>
        <v>-5.6000000000000005</v>
      </c>
      <c r="S18" s="13">
        <v>62</v>
      </c>
      <c r="T18" s="4">
        <f t="shared" si="38"/>
        <v>56.4</v>
      </c>
      <c r="U18" s="4">
        <f t="shared" si="39"/>
        <v>-6.4</v>
      </c>
      <c r="V18" s="13"/>
      <c r="W18" s="4" t="str">
        <f t="shared" si="1"/>
        <v/>
      </c>
      <c r="X18" s="4">
        <f t="shared" si="40"/>
        <v>-6.4</v>
      </c>
      <c r="Y18" s="13"/>
      <c r="Z18" s="4" t="str">
        <f t="shared" si="52"/>
        <v/>
      </c>
      <c r="AA18" s="4">
        <f t="shared" si="42"/>
        <v>-6.4</v>
      </c>
      <c r="AC18" s="3" t="str">
        <f t="shared" si="2"/>
        <v>Hanks, George</v>
      </c>
      <c r="AD18" s="13"/>
      <c r="AE18" s="4" t="str">
        <f t="shared" si="3"/>
        <v/>
      </c>
      <c r="AF18" s="4">
        <f t="shared" si="4"/>
        <v>-6.4</v>
      </c>
      <c r="AG18" s="13">
        <v>64</v>
      </c>
      <c r="AH18" s="4">
        <f t="shared" si="5"/>
        <v>57.6</v>
      </c>
      <c r="AI18" s="4">
        <f t="shared" si="6"/>
        <v>-6.4</v>
      </c>
      <c r="AJ18" s="13">
        <v>59</v>
      </c>
      <c r="AK18" s="4">
        <f t="shared" si="7"/>
        <v>52.6</v>
      </c>
      <c r="AL18" s="4">
        <f t="shared" si="8"/>
        <v>-6.4</v>
      </c>
      <c r="AM18" s="13">
        <v>63</v>
      </c>
      <c r="AN18" s="4">
        <f t="shared" si="9"/>
        <v>56.6</v>
      </c>
      <c r="AO18" s="4">
        <f t="shared" si="10"/>
        <v>-6.4</v>
      </c>
      <c r="AQ18" s="3" t="str">
        <f t="shared" si="45"/>
        <v>Hanks, George</v>
      </c>
      <c r="AR18" s="13"/>
      <c r="AS18" s="4" t="str">
        <f t="shared" si="46"/>
        <v/>
      </c>
      <c r="AT18" s="4">
        <f t="shared" si="13"/>
        <v>-6.4</v>
      </c>
      <c r="AU18" s="13"/>
      <c r="AV18" s="4" t="str">
        <f t="shared" si="47"/>
        <v/>
      </c>
      <c r="AW18" s="4">
        <f t="shared" si="15"/>
        <v>-6.4</v>
      </c>
      <c r="AX18" s="13">
        <v>58</v>
      </c>
      <c r="AY18" s="4">
        <f t="shared" si="48"/>
        <v>51.6</v>
      </c>
      <c r="AZ18" s="4">
        <f t="shared" si="16"/>
        <v>-5.6000000000000005</v>
      </c>
      <c r="BA18" s="13">
        <v>56</v>
      </c>
      <c r="BB18" s="4">
        <f t="shared" si="49"/>
        <v>50.4</v>
      </c>
      <c r="BC18" s="4">
        <f t="shared" si="18"/>
        <v>-4.8000000000000007</v>
      </c>
      <c r="BE18" s="3" t="str">
        <f t="shared" si="50"/>
        <v>Hanks, George</v>
      </c>
      <c r="BF18" s="13">
        <v>60</v>
      </c>
      <c r="BG18" s="4">
        <f t="shared" si="20"/>
        <v>55.2</v>
      </c>
      <c r="BH18" s="4">
        <f t="shared" si="21"/>
        <v>-4.8000000000000007</v>
      </c>
      <c r="BI18" s="13"/>
      <c r="BJ18" s="4" t="str">
        <f t="shared" si="22"/>
        <v/>
      </c>
      <c r="BK18" s="4">
        <f t="shared" si="23"/>
        <v>-4.8000000000000007</v>
      </c>
      <c r="BL18" s="13"/>
      <c r="BM18" s="4" t="str">
        <f t="shared" si="24"/>
        <v/>
      </c>
      <c r="BN18" s="4">
        <f t="shared" si="25"/>
        <v>-4.8000000000000007</v>
      </c>
      <c r="BO18" s="13"/>
      <c r="BP18" s="4" t="str">
        <f t="shared" si="26"/>
        <v/>
      </c>
      <c r="BQ18" s="4">
        <f t="shared" si="27"/>
        <v>-4.8000000000000007</v>
      </c>
    </row>
    <row r="19" spans="1:70" ht="15" customHeight="1">
      <c r="A19" s="3" t="s">
        <v>15</v>
      </c>
      <c r="B19" s="2" t="s">
        <v>4</v>
      </c>
      <c r="C19" s="13">
        <v>60</v>
      </c>
      <c r="D19" s="13">
        <f t="shared" si="28"/>
        <v>60</v>
      </c>
      <c r="E19" s="4">
        <f t="shared" si="29"/>
        <v>-4.8000000000000007</v>
      </c>
      <c r="F19" s="13"/>
      <c r="G19" s="4" t="str">
        <f t="shared" si="30"/>
        <v/>
      </c>
      <c r="H19" s="4">
        <f t="shared" si="31"/>
        <v>-4.8000000000000007</v>
      </c>
      <c r="I19" s="13">
        <v>57</v>
      </c>
      <c r="J19" s="4">
        <f t="shared" si="32"/>
        <v>52.2</v>
      </c>
      <c r="K19" s="4">
        <f t="shared" si="33"/>
        <v>-4</v>
      </c>
      <c r="L19" s="13"/>
      <c r="M19" s="4" t="str">
        <f t="shared" si="34"/>
        <v/>
      </c>
      <c r="N19" s="4">
        <f t="shared" si="35"/>
        <v>-4</v>
      </c>
      <c r="O19" s="3" t="str">
        <f t="shared" si="0"/>
        <v>Harris, Cameron</v>
      </c>
      <c r="P19" s="13">
        <v>49</v>
      </c>
      <c r="Q19" s="18">
        <f t="shared" si="36"/>
        <v>45</v>
      </c>
      <c r="R19" s="4">
        <f t="shared" si="37"/>
        <v>-0.8</v>
      </c>
      <c r="S19" s="13"/>
      <c r="T19" s="4" t="str">
        <f t="shared" si="38"/>
        <v/>
      </c>
      <c r="U19" s="4">
        <f t="shared" si="39"/>
        <v>-0.8</v>
      </c>
      <c r="V19" s="13"/>
      <c r="W19" s="4" t="str">
        <f t="shared" si="1"/>
        <v/>
      </c>
      <c r="X19" s="4">
        <f t="shared" si="40"/>
        <v>-0.8</v>
      </c>
      <c r="Y19" s="13"/>
      <c r="Z19" s="4" t="str">
        <f t="shared" si="52"/>
        <v/>
      </c>
      <c r="AA19" s="4">
        <f t="shared" si="42"/>
        <v>-0.8</v>
      </c>
      <c r="AC19" s="3" t="str">
        <f t="shared" si="2"/>
        <v>Harris, Cameron</v>
      </c>
      <c r="AD19" s="13"/>
      <c r="AE19" s="4" t="str">
        <f t="shared" si="3"/>
        <v/>
      </c>
      <c r="AF19" s="4">
        <f t="shared" si="4"/>
        <v>-0.8</v>
      </c>
      <c r="AG19" s="13"/>
      <c r="AH19" s="4" t="str">
        <f t="shared" si="5"/>
        <v/>
      </c>
      <c r="AI19" s="4">
        <f t="shared" si="6"/>
        <v>-0.8</v>
      </c>
      <c r="AJ19" s="13"/>
      <c r="AK19" s="4" t="str">
        <f t="shared" si="7"/>
        <v/>
      </c>
      <c r="AL19" s="4">
        <f t="shared" si="8"/>
        <v>-0.8</v>
      </c>
      <c r="AM19" s="13"/>
      <c r="AN19" s="4" t="str">
        <f t="shared" si="9"/>
        <v/>
      </c>
      <c r="AO19" s="4">
        <f t="shared" si="10"/>
        <v>-0.8</v>
      </c>
      <c r="AQ19" s="3" t="str">
        <f t="shared" si="45"/>
        <v>Harris, Cameron</v>
      </c>
      <c r="AR19" s="13"/>
      <c r="AS19" s="4" t="str">
        <f t="shared" si="46"/>
        <v/>
      </c>
      <c r="AT19" s="4">
        <f>IF(C19+F19+I19+L19+P19+S19+V19+Y19+AD19+AG19+AJ19+AM19+AR19&gt;0,(ROUND(54-AVERAGE(C19,F19,I19,L19,P19,S19,V19,Y19,AD19,AG19,AJ19,AM19,AR19),0)*0.8),"")</f>
        <v>-0.8</v>
      </c>
      <c r="AU19" s="13"/>
      <c r="AV19" s="4" t="str">
        <f t="shared" si="47"/>
        <v/>
      </c>
      <c r="AW19" s="4">
        <f t="shared" si="15"/>
        <v>-0.8</v>
      </c>
      <c r="AX19" s="13"/>
      <c r="AY19" s="4" t="str">
        <f t="shared" si="48"/>
        <v/>
      </c>
      <c r="AZ19" s="4">
        <f t="shared" si="16"/>
        <v>-0.8</v>
      </c>
      <c r="BA19" s="13"/>
      <c r="BB19" s="4" t="str">
        <f t="shared" si="49"/>
        <v/>
      </c>
      <c r="BC19" s="4">
        <f t="shared" si="18"/>
        <v>-0.8</v>
      </c>
      <c r="BE19" s="3" t="str">
        <f t="shared" si="50"/>
        <v>Harris, Cameron</v>
      </c>
      <c r="BF19" s="13"/>
      <c r="BG19" s="4" t="str">
        <f t="shared" si="20"/>
        <v/>
      </c>
      <c r="BH19" s="4">
        <f t="shared" si="21"/>
        <v>-0.8</v>
      </c>
      <c r="BI19" s="13"/>
      <c r="BJ19" s="4" t="str">
        <f t="shared" si="22"/>
        <v/>
      </c>
      <c r="BK19" s="4">
        <f t="shared" si="23"/>
        <v>-0.8</v>
      </c>
      <c r="BL19" s="13"/>
      <c r="BM19" s="4" t="str">
        <f t="shared" si="24"/>
        <v/>
      </c>
      <c r="BN19" s="4">
        <f t="shared" si="25"/>
        <v>-0.8</v>
      </c>
      <c r="BO19" s="13"/>
      <c r="BP19" s="4" t="str">
        <f t="shared" si="26"/>
        <v/>
      </c>
      <c r="BQ19" s="4">
        <f t="shared" si="27"/>
        <v>-0.8</v>
      </c>
    </row>
    <row r="20" spans="1:70" ht="15" customHeight="1">
      <c r="A20" s="3" t="s">
        <v>10</v>
      </c>
      <c r="B20" s="2" t="s">
        <v>4</v>
      </c>
      <c r="C20" s="13">
        <v>53</v>
      </c>
      <c r="D20" s="15">
        <f t="shared" si="28"/>
        <v>53</v>
      </c>
      <c r="E20" s="4">
        <f t="shared" si="29"/>
        <v>0.8</v>
      </c>
      <c r="F20" s="21">
        <v>50</v>
      </c>
      <c r="G20" s="20">
        <f t="shared" si="30"/>
        <v>50.8</v>
      </c>
      <c r="H20" s="4">
        <f t="shared" si="31"/>
        <v>2.4000000000000004</v>
      </c>
      <c r="I20" s="13">
        <v>52</v>
      </c>
      <c r="J20" s="4">
        <f t="shared" si="32"/>
        <v>54.4</v>
      </c>
      <c r="K20" s="4">
        <f t="shared" si="33"/>
        <v>1.6</v>
      </c>
      <c r="L20" s="13"/>
      <c r="M20" s="4" t="str">
        <f t="shared" si="34"/>
        <v/>
      </c>
      <c r="N20" s="4">
        <f t="shared" si="35"/>
        <v>1.6</v>
      </c>
      <c r="O20" s="3" t="str">
        <f t="shared" si="0"/>
        <v>Harris, Kevin</v>
      </c>
      <c r="P20" s="13">
        <v>48</v>
      </c>
      <c r="Q20" s="25">
        <f t="shared" si="36"/>
        <v>49.6</v>
      </c>
      <c r="R20" s="4">
        <f t="shared" si="37"/>
        <v>2.4000000000000004</v>
      </c>
      <c r="S20" s="13"/>
      <c r="T20" s="4" t="str">
        <f t="shared" si="38"/>
        <v/>
      </c>
      <c r="U20" s="4">
        <f t="shared" si="39"/>
        <v>2.4000000000000004</v>
      </c>
      <c r="V20" s="13">
        <v>47</v>
      </c>
      <c r="W20" s="20">
        <f t="shared" si="1"/>
        <v>49.4</v>
      </c>
      <c r="X20" s="4">
        <f t="shared" si="40"/>
        <v>3.2</v>
      </c>
      <c r="Y20" s="13">
        <v>51</v>
      </c>
      <c r="Z20" s="4">
        <f t="shared" si="52"/>
        <v>54.2</v>
      </c>
      <c r="AA20" s="4">
        <f t="shared" si="42"/>
        <v>3.2</v>
      </c>
      <c r="AC20" s="3" t="str">
        <f t="shared" si="2"/>
        <v>Harris, Kevin</v>
      </c>
      <c r="AD20" s="13">
        <v>49</v>
      </c>
      <c r="AE20" s="4">
        <f t="shared" si="3"/>
        <v>52.2</v>
      </c>
      <c r="AF20" s="4">
        <f t="shared" si="4"/>
        <v>3.2</v>
      </c>
      <c r="AG20" s="13">
        <v>51</v>
      </c>
      <c r="AH20" s="4">
        <f t="shared" si="5"/>
        <v>54.2</v>
      </c>
      <c r="AI20" s="4">
        <f t="shared" si="6"/>
        <v>3.2</v>
      </c>
      <c r="AJ20" s="13">
        <v>49</v>
      </c>
      <c r="AK20" s="4">
        <f t="shared" si="7"/>
        <v>52.2</v>
      </c>
      <c r="AL20" s="4">
        <f t="shared" si="8"/>
        <v>3.2</v>
      </c>
      <c r="AM20" s="13">
        <v>52</v>
      </c>
      <c r="AN20" s="4">
        <f t="shared" si="9"/>
        <v>55.2</v>
      </c>
      <c r="AO20" s="4">
        <f t="shared" si="10"/>
        <v>3.2</v>
      </c>
      <c r="AQ20" s="3" t="str">
        <f t="shared" si="45"/>
        <v>Harris, Kevin</v>
      </c>
      <c r="AR20" s="13">
        <v>55</v>
      </c>
      <c r="AS20" s="4">
        <f t="shared" si="46"/>
        <v>58.2</v>
      </c>
      <c r="AT20" s="4">
        <f>IF(C20+F20+I20+L20+P20+S20+V20+Y20+AD20+AG20+AJ20+AM20+AR20&gt;0,(ROUND(54-AVERAGE(C20,F20,I20,L20,P20,S20,V20,Y20,AD20,AG20,AJ20,AM20,AR20),0)*0.8),"")</f>
        <v>2.4000000000000004</v>
      </c>
      <c r="AU20" s="13"/>
      <c r="AV20" s="4" t="str">
        <f t="shared" si="47"/>
        <v/>
      </c>
      <c r="AW20" s="4">
        <f t="shared" si="15"/>
        <v>2.4000000000000004</v>
      </c>
      <c r="AX20" s="13">
        <v>45</v>
      </c>
      <c r="AY20" s="19">
        <f t="shared" si="48"/>
        <v>47.4</v>
      </c>
      <c r="AZ20" s="4">
        <f t="shared" si="16"/>
        <v>3.2</v>
      </c>
      <c r="BA20" s="13">
        <v>44</v>
      </c>
      <c r="BB20" s="18">
        <f t="shared" si="49"/>
        <v>47.2</v>
      </c>
      <c r="BC20" s="4">
        <f t="shared" si="18"/>
        <v>3.2</v>
      </c>
      <c r="BE20" s="3" t="str">
        <f t="shared" si="50"/>
        <v>Harris, Kevin</v>
      </c>
      <c r="BF20" s="13">
        <v>46</v>
      </c>
      <c r="BG20" s="19">
        <f t="shared" si="20"/>
        <v>49.2</v>
      </c>
      <c r="BH20" s="4">
        <f t="shared" si="21"/>
        <v>4</v>
      </c>
      <c r="BI20" s="13">
        <v>51</v>
      </c>
      <c r="BJ20" s="4">
        <f t="shared" si="22"/>
        <v>55</v>
      </c>
      <c r="BK20" s="4">
        <f t="shared" si="23"/>
        <v>3.2</v>
      </c>
      <c r="BL20" s="13">
        <v>54</v>
      </c>
      <c r="BM20" s="4">
        <f t="shared" si="24"/>
        <v>57.2</v>
      </c>
      <c r="BN20" s="4">
        <f t="shared" si="25"/>
        <v>3.2</v>
      </c>
      <c r="BO20" s="13">
        <v>50</v>
      </c>
      <c r="BP20" s="4">
        <f t="shared" si="26"/>
        <v>53.2</v>
      </c>
      <c r="BQ20" s="4">
        <f t="shared" si="27"/>
        <v>3.2</v>
      </c>
    </row>
    <row r="21" spans="1:70" ht="15" customHeight="1">
      <c r="A21" s="3" t="s">
        <v>86</v>
      </c>
      <c r="B21" s="2"/>
      <c r="C21" s="13"/>
      <c r="D21" s="13" t="str">
        <f>IF(C21&gt;0,C21," ")</f>
        <v xml:space="preserve"> </v>
      </c>
      <c r="E21" s="4" t="str">
        <f>IF(C21&gt;0,(ROUND(54-AVERAGE(C21),0)*0.8),"")</f>
        <v/>
      </c>
      <c r="F21" s="13"/>
      <c r="G21" s="4" t="str">
        <f>IF(F21&gt;0,F21+E21,"")</f>
        <v/>
      </c>
      <c r="H21" s="4" t="str">
        <f>IF(C21+F21&gt;0,(ROUND(54-AVERAGE(C21,F21),0)*0.8),"")</f>
        <v/>
      </c>
      <c r="I21" s="13"/>
      <c r="J21" s="4" t="str">
        <f>IF(I21&gt;0,H21+I21,"")</f>
        <v/>
      </c>
      <c r="K21" s="4" t="str">
        <f>IF(C21+F21+I21&gt;0,(ROUND(54-AVERAGE(C21,F21,I21),0)*0.8),"")</f>
        <v/>
      </c>
      <c r="L21" s="13"/>
      <c r="M21" s="4" t="str">
        <f>IF(L21&gt;0,K21+L21,"")</f>
        <v/>
      </c>
      <c r="N21" s="4" t="str">
        <f>IF(C21+F21+I21+L21&gt;0,(ROUND(54-AVERAGE(C21,F21,I21,L21),0)*0.8),"")</f>
        <v/>
      </c>
      <c r="O21" s="3" t="str">
        <f>A21</f>
        <v>Hawkins, Josh 'PeePee'</v>
      </c>
      <c r="P21" s="13"/>
      <c r="Q21" s="4" t="str">
        <f>IF(P21&gt;0,P21+N21,"")</f>
        <v/>
      </c>
      <c r="R21" s="4" t="str">
        <f>IF(C21+F21+I21+L21+P21&gt;0,(ROUND(54-AVERAGE(C21,F21,I21,L21,P21),0)*0.8),"")</f>
        <v/>
      </c>
      <c r="S21" s="13"/>
      <c r="T21" s="4" t="str">
        <f>IF(S21&gt;0,R21+S21,"")</f>
        <v/>
      </c>
      <c r="U21" s="4" t="str">
        <f>IF(C21+F21+I21+L21+P21+S21&gt;0,(ROUND(54-AVERAGE(C21,F21,I21,L21,P21,S21),0)*0.8),"")</f>
        <v/>
      </c>
      <c r="V21" s="13"/>
      <c r="W21" s="4" t="str">
        <f>IF(V21&gt;0,V21+U21,"")</f>
        <v/>
      </c>
      <c r="X21" s="4" t="str">
        <f>IF(C21+F21+I21+L21+P21+S21+V21&gt;0,(ROUND(54-AVERAGE(C21,F21,I21,L21,P21,S21,V21),0)*0.8),"")</f>
        <v/>
      </c>
      <c r="Y21" s="13"/>
      <c r="Z21" s="4" t="str">
        <f>IF(Y21&gt;0,X21+Y21,"")</f>
        <v/>
      </c>
      <c r="AA21" s="4" t="str">
        <f>IF(C21+F21+I21+L21+P21+S21+V21+Y21&gt;0,(ROUND(54-AVERAGE(C21,F21,I21,L21,P21,S21,V21,Y21),0)*0.8),"")</f>
        <v/>
      </c>
      <c r="AC21" s="3" t="str">
        <f>A21</f>
        <v>Hawkins, Josh 'PeePee'</v>
      </c>
      <c r="AD21" s="13"/>
      <c r="AE21" s="4" t="str">
        <f>IF(AD21&gt;0,AA21+AD21,"")</f>
        <v/>
      </c>
      <c r="AF21" s="4" t="str">
        <f>IF(C21+F21+I21+L21+P21+S21+V21+Y21+AD21&gt;0,(ROUND(54-AVERAGE(C21,F21,I21,L21,P21,S21,V21,Y21,AD21),0)*0.8),"")</f>
        <v/>
      </c>
      <c r="AG21" s="13"/>
      <c r="AH21" s="4" t="str">
        <f>IF(AG21&gt;0,AF21+AG21,"")</f>
        <v/>
      </c>
      <c r="AI21" s="4" t="str">
        <f>IF(C21+F21+I21+L21+P21+S21+V21+Y21+AD21+AG21&gt;0,(ROUND(54-AVERAGE(C21,F21,I21,L21,P21,S21,V21,Y21,AD21,AG21),0)*0.8),"")</f>
        <v/>
      </c>
      <c r="AJ21" s="13"/>
      <c r="AK21" s="4" t="str">
        <f>IF(AJ21&gt;0,AI21+AJ21,"")</f>
        <v/>
      </c>
      <c r="AL21" s="4" t="str">
        <f>IF(C21+F21+I21+L21+P21+S21+V21+Y21+AD21+AG21+AJ21&gt;0,(ROUND(54-AVERAGE(C21,F21,I21,L21,P21,S21,V21,Y21,AD21,AG21,AJ21),0)*0.8),"")</f>
        <v/>
      </c>
      <c r="AM21" s="13"/>
      <c r="AN21" s="4" t="str">
        <f>IF(AM21&gt;0,AL21+AM21,"")</f>
        <v/>
      </c>
      <c r="AO21" s="4" t="str">
        <f>IF(C21+F21+I21+L21+P21+S21+V21+Y21+AD21+AG21+AJ21+AM21&gt;0,(ROUND(54-AVERAGE(C21,F21,I21,L21,P21,S21,V21,Y21,AD21,AG21,AJ21,AM21),0)*0.8),"")</f>
        <v/>
      </c>
      <c r="AQ21" s="3" t="str">
        <f>O21</f>
        <v>Hawkins, Josh 'PeePee'</v>
      </c>
      <c r="AR21" s="13"/>
      <c r="AS21" s="4" t="str">
        <f>IF(AR21&gt;0,AO21+AR21,"")</f>
        <v/>
      </c>
      <c r="AT21" s="4" t="str">
        <f>IF(C21+F21+I21+L21+P21+S21+V21+Y21+AD21+AG21+AJ21+AM21+AR21&gt;0,(ROUND(54-AVERAGE(C21,F21,I21,L21,P21,S21,V21,Y21,AD21,AG21,AJ21,AM21,AR21),0)*0.8),"")</f>
        <v/>
      </c>
      <c r="AU21" s="13"/>
      <c r="AV21" s="4" t="str">
        <f>IF(AU21&gt;0,AT21+AU21,"")</f>
        <v/>
      </c>
      <c r="AW21" s="4" t="str">
        <f>IF(C21+F21+I21+L21+P21+S21+V21+Y21+AD21+AG21+AJ21+AM21+AR21+AU21&gt;0,(ROUND(54-AVERAGE(C21,F21,I21,L21,P21,S21,V21,Y21,AD21,AG21,AJ21,AM21,AR21,AU21),0)*0.8),"")</f>
        <v/>
      </c>
      <c r="AX21" s="13"/>
      <c r="AY21" s="4" t="str">
        <f>IF(AX21&gt;0,AW21+AX21,"")</f>
        <v/>
      </c>
      <c r="AZ21" s="4" t="str">
        <f>IF(C21+F21+I21+L21+P21+S21+V21+Y21+AD21+AG21+AJ21+AM21+AR21+AU21+AX21&gt;0,(ROUND(54-AVERAGE(C21,F21,I21,L21,P21,S21,V21,Y21,AD21,AG21,AJ21,AM21,AR21,AU21,AX21),0)*0.8),"")</f>
        <v/>
      </c>
      <c r="BA21" s="13"/>
      <c r="BB21" s="4" t="str">
        <f>IF(BA21&gt;0,AZ21+BA21,"")</f>
        <v/>
      </c>
      <c r="BC21" s="4" t="str">
        <f>IF(C21+F21+I21+L21+P21+S21+V21+Y21+AD21+AG21+AJ21+AM21+AR21+AU21+AX21+BA21&gt;0,(ROUND(54-AVERAGE(C21,F21,I21,L21,P21,S21,V21,Y21,AD21,AG21,AJ21,AM21,AR21,AU21,AX21,BA21),0)*0.8),"")</f>
        <v/>
      </c>
      <c r="BE21" s="3" t="str">
        <f>AC21</f>
        <v>Hawkins, Josh 'PeePee'</v>
      </c>
      <c r="BF21" s="13"/>
      <c r="BG21" s="4" t="str">
        <f>IF(BF21&gt;0,BC21+BF21,"")</f>
        <v/>
      </c>
      <c r="BH21" s="4" t="str">
        <f>IF(C21+F21+I21+L21+P21+S21+V21+Y21+AD21+AG21+AJ21+AM21+AR21+AU21+AX21+BA21+BF21&gt;0,(ROUND(54-AVERAGE(C21,F21,I21,L21,P21,S21,V21,Y21,AD21,AG21,AJ21,AM21,AR21,AU21,AX21,BA21,BF21),0)*0.8),"")</f>
        <v/>
      </c>
      <c r="BI21" s="13">
        <v>60</v>
      </c>
      <c r="BJ21" s="4" t="e">
        <f>IF(BI21&gt;0,BH21+BI21,"")</f>
        <v>#VALUE!</v>
      </c>
      <c r="BK21" s="4">
        <f>IF(C21+F21+I21+L21+P21+S21+V21+Y21+AD21+AG21+AJ21+AM21+AR21+AU21+AX21+BA21+BF21+BI21&gt;0,(ROUND(54-AVERAGE(C21,F21,I21,L21,P21,S21,V21,Y21,AD21,AG21,AJ21,AM21,AR21,AU21,AX21,BA21,BF21,BI21),0)*0.8),"")</f>
        <v>-4.8000000000000007</v>
      </c>
      <c r="BL21" s="13"/>
      <c r="BM21" s="4" t="str">
        <f>IF(BL21&gt;0,BK21+BL21,"")</f>
        <v/>
      </c>
      <c r="BN21" s="4">
        <f>IF(C21+F21+I21+L21+P21+S21+V21+Y21+AD21+AG21+AJ21+AM21+AR21+AU21+AX21+BA21+BF21+BI21+BL21&gt;0,(ROUND(54-AVERAGE(C21,F21,I21,L21,P21,S21,V21,Y21,AD21,AG21,AJ21,AM21,AR21,AU21,AX21,BA21,BF21,BI21,BL21),0)*0.8),"")</f>
        <v>-4.8000000000000007</v>
      </c>
      <c r="BO21" s="13">
        <v>66</v>
      </c>
      <c r="BP21" s="4">
        <f>IF(BO21&gt;0,BN21+BO21,"")</f>
        <v>61.2</v>
      </c>
      <c r="BQ21" s="4">
        <f>IF(C21+F21+I21+L21+P21+S21+V21+Y21+AD21+AG21+AJ21+AM21+AR21+AU21+AX21+BA21+BF21+BI21+BL21+BO21&gt;0,(ROUND(54-AVERAGE(C21,F21,I21,L21,P21,S21,V21,Y21,AD21,AG21,AJ21,AM21,AR21,AU21,AX21,BA21,BF21,BI21,BL21,BO21),0)*0.8),"")</f>
        <v>-7.2</v>
      </c>
    </row>
    <row r="22" spans="1:70" ht="15" customHeight="1">
      <c r="A22" s="3" t="s">
        <v>83</v>
      </c>
      <c r="B22" s="2"/>
      <c r="C22" s="13"/>
      <c r="D22" s="13" t="str">
        <f>IF(C22&gt;0,C22," ")</f>
        <v xml:space="preserve"> </v>
      </c>
      <c r="E22" s="4" t="str">
        <f>IF(C22&gt;0,(ROUND(54-AVERAGE(C22),0)*0.8),"")</f>
        <v/>
      </c>
      <c r="F22" s="13"/>
      <c r="G22" s="4" t="str">
        <f>IF(F22&gt;0,F22+E22,"")</f>
        <v/>
      </c>
      <c r="H22" s="4" t="str">
        <f>IF(C22+F22&gt;0,(ROUND(54-AVERAGE(C22,F22),0)*0.8),"")</f>
        <v/>
      </c>
      <c r="I22" s="13"/>
      <c r="J22" s="4" t="str">
        <f>IF(I22&gt;0,H22+I22,"")</f>
        <v/>
      </c>
      <c r="K22" s="4" t="str">
        <f>IF(C22+F22+I22&gt;0,(ROUND(54-AVERAGE(C22,F22,I22),0)*0.8),"")</f>
        <v/>
      </c>
      <c r="L22" s="13"/>
      <c r="M22" s="4" t="str">
        <f>IF(L22&gt;0,K22+L22,"")</f>
        <v/>
      </c>
      <c r="N22" s="4" t="str">
        <f>IF(C22+F22+I22+L22&gt;0,(ROUND(54-AVERAGE(C22,F22,I22,L22),0)*0.8),"")</f>
        <v/>
      </c>
      <c r="O22" s="3" t="str">
        <f>A22</f>
        <v>Henkle, Scott</v>
      </c>
      <c r="P22" s="13"/>
      <c r="Q22" s="4" t="str">
        <f>IF(P22&gt;0,P22+N22,"")</f>
        <v/>
      </c>
      <c r="R22" s="4" t="str">
        <f>IF(C22+F22+I22+L22+P22&gt;0,(ROUND(54-AVERAGE(C22,F22,I22,L22,P22),0)*0.8),"")</f>
        <v/>
      </c>
      <c r="S22" s="13"/>
      <c r="T22" s="4" t="str">
        <f>IF(S22&gt;0,R22+S22,"")</f>
        <v/>
      </c>
      <c r="U22" s="4" t="str">
        <f>IF(C22+F22+I22+L22+P22+S22&gt;0,(ROUND(54-AVERAGE(C22,F22,I22,L22,P22,S22),0)*0.8),"")</f>
        <v/>
      </c>
      <c r="V22" s="13"/>
      <c r="W22" s="4" t="str">
        <f>IF(V22&gt;0,V22+U22,"")</f>
        <v/>
      </c>
      <c r="X22" s="4" t="str">
        <f>IF(C22+F22+I22+L22+P22+S22+V22&gt;0,(ROUND(54-AVERAGE(C22,F22,I22,L22,P22,S22,V22),0)*0.8),"")</f>
        <v/>
      </c>
      <c r="Y22" s="13"/>
      <c r="Z22" s="4" t="str">
        <f>IF(Y22&gt;0,X22+Y22,"")</f>
        <v/>
      </c>
      <c r="AA22" s="4" t="str">
        <f>IF(C22+F22+I22+L22+P22+S22+V22+Y22&gt;0,(ROUND(54-AVERAGE(C22,F22,I22,L22,P22,S22,V22,Y22),0)*0.8),"")</f>
        <v/>
      </c>
      <c r="AC22" s="3" t="str">
        <f>A22</f>
        <v>Henkle, Scott</v>
      </c>
      <c r="AD22" s="13"/>
      <c r="AE22" s="4" t="str">
        <f>IF(AD22&gt;0,AA22+AD22,"")</f>
        <v/>
      </c>
      <c r="AF22" s="4" t="str">
        <f>IF(C22+F22+I22+L22+P22+S22+V22+Y22+AD22&gt;0,(ROUND(54-AVERAGE(C22,F22,I22,L22,P22,S22,V22,Y22,AD22),0)*0.8),"")</f>
        <v/>
      </c>
      <c r="AG22" s="13"/>
      <c r="AH22" s="4" t="str">
        <f>IF(AG22&gt;0,AF22+AG22,"")</f>
        <v/>
      </c>
      <c r="AI22" s="4" t="str">
        <f>IF(C22+F22+I22+L22+P22+S22+V22+Y22+AD22+AG22&gt;0,(ROUND(54-AVERAGE(C22,F22,I22,L22,P22,S22,V22,Y22,AD22,AG22),0)*0.8),"")</f>
        <v/>
      </c>
      <c r="AJ22" s="13"/>
      <c r="AK22" s="4" t="str">
        <f>IF(AJ22&gt;0,AI22+AJ22,"")</f>
        <v/>
      </c>
      <c r="AL22" s="4" t="str">
        <f>IF(C22+F22+I22+L22+P22+S22+V22+Y22+AD22+AG22+AJ22&gt;0,(ROUND(54-AVERAGE(C22,F22,I22,L22,P22,S22,V22,Y22,AD22,AG22,AJ22),0)*0.8),"")</f>
        <v/>
      </c>
      <c r="AM22" s="13"/>
      <c r="AN22" s="4" t="str">
        <f>IF(AM22&gt;0,AL22+AM22,"")</f>
        <v/>
      </c>
      <c r="AO22" s="4" t="str">
        <f>IF(C22+F22+I22+L22+P22+S22+V22+Y22+AD22+AG22+AJ22+AM22&gt;0,(ROUND(54-AVERAGE(C22,F22,I22,L22,P22,S22,V22,Y22,AD22,AG22,AJ22,AM22),0)*0.8),"")</f>
        <v/>
      </c>
      <c r="AQ22" s="3" t="str">
        <f>O22</f>
        <v>Henkle, Scott</v>
      </c>
      <c r="AR22" s="13">
        <v>71</v>
      </c>
      <c r="AS22" s="4" t="e">
        <f>IF(AR22&gt;0,AO22+AR22,"")</f>
        <v>#VALUE!</v>
      </c>
      <c r="AT22" s="4">
        <f>IF(C22+F22+I22+L22+P22+S22+V22+Y22+AD22+AG22+AJ22+AM22+AR22&gt;0,(ROUND(54-AVERAGE(C22,F22,I22,L22,P22,S22,V22,Y22,AD22,AG22,AJ22,AM22,AR22),0)*0.8),"")</f>
        <v>-13.600000000000001</v>
      </c>
      <c r="AU22" s="13"/>
      <c r="AV22" s="4" t="str">
        <f>IF(AU22&gt;0,AT22+AU22,"")</f>
        <v/>
      </c>
      <c r="AW22" s="4">
        <f>IF(C22+F22+I22+L22+P22+S22+V22+Y22+AD22+AG22+AJ22+AM22+AR22+AU22&gt;0,(ROUND(54-AVERAGE(C22,F22,I22,L22,P22,S22,V22,Y22,AD22,AG22,AJ22,AM22,AR22,AU22),0)*0.8),"")</f>
        <v>-13.600000000000001</v>
      </c>
      <c r="AX22" s="13"/>
      <c r="AY22" s="4" t="str">
        <f>IF(AX22&gt;0,AW22+AX22,"")</f>
        <v/>
      </c>
      <c r="AZ22" s="4">
        <f>IF(C22+F22+I22+L22+P22+S22+V22+Y22+AD22+AG22+AJ22+AM22+AR22+AU22+AX22&gt;0,(ROUND(54-AVERAGE(C22,F22,I22,L22,P22,S22,V22,Y22,AD22,AG22,AJ22,AM22,AR22,AU22,AX22),0)*0.8),"")</f>
        <v>-13.600000000000001</v>
      </c>
      <c r="BA22" s="13"/>
      <c r="BB22" s="4" t="str">
        <f>IF(BA22&gt;0,AZ22+BA22,"")</f>
        <v/>
      </c>
      <c r="BC22" s="4">
        <f>IF(C22+F22+I22+L22+P22+S22+V22+Y22+AD22+AG22+AJ22+AM22+AR22+AU22+AX22+BA22&gt;0,(ROUND(54-AVERAGE(C22,F22,I22,L22,P22,S22,V22,Y22,AD22,AG22,AJ22,AM22,AR22,AU22,AX22,BA22),0)*0.8),"")</f>
        <v>-13.600000000000001</v>
      </c>
      <c r="BE22" s="3" t="str">
        <f>AC22</f>
        <v>Henkle, Scott</v>
      </c>
      <c r="BF22" s="13"/>
      <c r="BG22" s="4" t="str">
        <f t="shared" si="20"/>
        <v/>
      </c>
      <c r="BH22" s="4">
        <f t="shared" si="21"/>
        <v>-13.600000000000001</v>
      </c>
      <c r="BI22" s="13"/>
      <c r="BJ22" s="4" t="str">
        <f t="shared" si="22"/>
        <v/>
      </c>
      <c r="BK22" s="4">
        <f t="shared" si="23"/>
        <v>-13.600000000000001</v>
      </c>
      <c r="BL22" s="13"/>
      <c r="BM22" s="4" t="str">
        <f t="shared" si="24"/>
        <v/>
      </c>
      <c r="BN22" s="4">
        <f t="shared" si="25"/>
        <v>-13.600000000000001</v>
      </c>
      <c r="BO22" s="13"/>
      <c r="BP22" s="4" t="str">
        <f t="shared" si="26"/>
        <v/>
      </c>
      <c r="BQ22" s="4">
        <f t="shared" si="27"/>
        <v>-13.600000000000001</v>
      </c>
    </row>
    <row r="23" spans="1:70" ht="15" customHeight="1">
      <c r="A23" s="3" t="s">
        <v>5</v>
      </c>
      <c r="B23" s="2" t="s">
        <v>4</v>
      </c>
      <c r="C23" s="13"/>
      <c r="D23" s="13" t="str">
        <f t="shared" si="28"/>
        <v xml:space="preserve"> </v>
      </c>
      <c r="E23" s="4" t="str">
        <f t="shared" si="29"/>
        <v/>
      </c>
      <c r="F23" s="13"/>
      <c r="G23" s="4" t="str">
        <f t="shared" si="30"/>
        <v/>
      </c>
      <c r="H23" s="4" t="str">
        <f t="shared" si="31"/>
        <v/>
      </c>
      <c r="I23" s="13"/>
      <c r="J23" s="22" t="str">
        <f t="shared" si="32"/>
        <v/>
      </c>
      <c r="K23" s="4" t="str">
        <f t="shared" si="33"/>
        <v/>
      </c>
      <c r="L23" s="13"/>
      <c r="M23" s="4" t="str">
        <f t="shared" si="34"/>
        <v/>
      </c>
      <c r="N23" s="4" t="str">
        <f t="shared" si="35"/>
        <v/>
      </c>
      <c r="O23" s="3" t="str">
        <f t="shared" si="0"/>
        <v>Hillard, Rodger</v>
      </c>
      <c r="P23" s="13"/>
      <c r="Q23" s="4" t="str">
        <f t="shared" si="36"/>
        <v/>
      </c>
      <c r="R23" s="4" t="str">
        <f t="shared" si="37"/>
        <v/>
      </c>
      <c r="S23" s="13"/>
      <c r="T23" s="4" t="str">
        <f t="shared" si="38"/>
        <v/>
      </c>
      <c r="U23" s="4" t="str">
        <f t="shared" si="39"/>
        <v/>
      </c>
      <c r="V23" s="13"/>
      <c r="W23" s="4" t="str">
        <f t="shared" si="1"/>
        <v/>
      </c>
      <c r="X23" s="4" t="str">
        <f t="shared" si="40"/>
        <v/>
      </c>
      <c r="Y23" s="13"/>
      <c r="Z23" s="4" t="str">
        <f t="shared" si="52"/>
        <v/>
      </c>
      <c r="AA23" s="4" t="str">
        <f t="shared" si="42"/>
        <v/>
      </c>
      <c r="AC23" s="3" t="str">
        <f t="shared" si="2"/>
        <v>Hillard, Rodger</v>
      </c>
      <c r="AD23" s="13"/>
      <c r="AE23" s="4" t="str">
        <f t="shared" si="3"/>
        <v/>
      </c>
      <c r="AF23" s="4" t="str">
        <f t="shared" si="4"/>
        <v/>
      </c>
      <c r="AG23" s="13"/>
      <c r="AH23" s="4" t="str">
        <f t="shared" si="5"/>
        <v/>
      </c>
      <c r="AI23" s="4" t="str">
        <f t="shared" si="6"/>
        <v/>
      </c>
      <c r="AJ23" s="13"/>
      <c r="AK23" s="4" t="str">
        <f t="shared" si="7"/>
        <v/>
      </c>
      <c r="AL23" s="4" t="str">
        <f t="shared" si="8"/>
        <v/>
      </c>
      <c r="AM23" s="13"/>
      <c r="AN23" s="4" t="str">
        <f t="shared" si="9"/>
        <v/>
      </c>
      <c r="AO23" s="4" t="str">
        <f t="shared" si="10"/>
        <v/>
      </c>
      <c r="AQ23" s="3" t="str">
        <f t="shared" si="45"/>
        <v>Hillard, Rodger</v>
      </c>
      <c r="AR23" s="13"/>
      <c r="AS23" s="4" t="str">
        <f t="shared" si="46"/>
        <v/>
      </c>
      <c r="AT23" s="4" t="str">
        <f t="shared" si="13"/>
        <v/>
      </c>
      <c r="AU23" s="13"/>
      <c r="AV23" s="4" t="str">
        <f t="shared" si="47"/>
        <v/>
      </c>
      <c r="AW23" s="4" t="str">
        <f t="shared" si="15"/>
        <v/>
      </c>
      <c r="AX23" s="13"/>
      <c r="AY23" s="4" t="str">
        <f t="shared" si="48"/>
        <v/>
      </c>
      <c r="AZ23" s="4" t="str">
        <f t="shared" si="16"/>
        <v/>
      </c>
      <c r="BA23" s="13"/>
      <c r="BB23" s="4" t="str">
        <f t="shared" si="49"/>
        <v/>
      </c>
      <c r="BC23" s="4" t="str">
        <f t="shared" si="18"/>
        <v/>
      </c>
      <c r="BE23" s="3" t="str">
        <f t="shared" ref="BE23:BE24" si="53">AC23</f>
        <v>Hillard, Rodger</v>
      </c>
      <c r="BF23" s="13"/>
      <c r="BG23" s="4" t="str">
        <f t="shared" si="20"/>
        <v/>
      </c>
      <c r="BH23" s="4" t="str">
        <f t="shared" si="21"/>
        <v/>
      </c>
      <c r="BI23" s="13"/>
      <c r="BJ23" s="4" t="str">
        <f t="shared" si="22"/>
        <v/>
      </c>
      <c r="BK23" s="4" t="str">
        <f t="shared" si="23"/>
        <v/>
      </c>
      <c r="BL23" s="13"/>
      <c r="BM23" s="4" t="str">
        <f t="shared" si="24"/>
        <v/>
      </c>
      <c r="BN23" s="4" t="str">
        <f t="shared" si="25"/>
        <v/>
      </c>
      <c r="BO23" s="13"/>
      <c r="BP23" s="4" t="str">
        <f t="shared" si="26"/>
        <v/>
      </c>
      <c r="BQ23" s="4" t="str">
        <f t="shared" si="27"/>
        <v/>
      </c>
    </row>
    <row r="24" spans="1:70" ht="15" customHeight="1">
      <c r="A24" s="3" t="s">
        <v>38</v>
      </c>
      <c r="B24" s="2" t="s">
        <v>4</v>
      </c>
      <c r="C24" s="13">
        <v>57</v>
      </c>
      <c r="D24" s="13">
        <f t="shared" si="28"/>
        <v>57</v>
      </c>
      <c r="E24" s="4">
        <f t="shared" si="29"/>
        <v>-2.4000000000000004</v>
      </c>
      <c r="F24" s="13">
        <v>59</v>
      </c>
      <c r="G24" s="4">
        <f t="shared" si="30"/>
        <v>56.6</v>
      </c>
      <c r="H24" s="4">
        <f t="shared" si="31"/>
        <v>-3.2</v>
      </c>
      <c r="I24" s="13">
        <v>51</v>
      </c>
      <c r="J24" s="23">
        <f t="shared" si="32"/>
        <v>47.8</v>
      </c>
      <c r="K24" s="4">
        <f t="shared" si="33"/>
        <v>-1.6</v>
      </c>
      <c r="L24" s="13">
        <v>51</v>
      </c>
      <c r="M24" s="20">
        <f t="shared" si="34"/>
        <v>49.4</v>
      </c>
      <c r="N24" s="4">
        <f t="shared" si="35"/>
        <v>-0.8</v>
      </c>
      <c r="O24" s="3" t="str">
        <f t="shared" si="0"/>
        <v>Huff, Bob</v>
      </c>
      <c r="P24" s="13">
        <v>51</v>
      </c>
      <c r="Q24" s="25">
        <f t="shared" si="36"/>
        <v>50.2</v>
      </c>
      <c r="R24" s="4">
        <f t="shared" si="37"/>
        <v>0</v>
      </c>
      <c r="S24" s="13">
        <v>54</v>
      </c>
      <c r="T24" s="4">
        <f t="shared" si="38"/>
        <v>54</v>
      </c>
      <c r="U24" s="4">
        <f t="shared" si="39"/>
        <v>0</v>
      </c>
      <c r="V24" s="13">
        <v>59</v>
      </c>
      <c r="W24" s="4">
        <f t="shared" si="1"/>
        <v>59</v>
      </c>
      <c r="X24" s="4">
        <f t="shared" si="40"/>
        <v>-0.8</v>
      </c>
      <c r="Y24" s="13">
        <v>56</v>
      </c>
      <c r="Z24" s="4">
        <f t="shared" si="52"/>
        <v>55.2</v>
      </c>
      <c r="AA24" s="4">
        <f t="shared" si="42"/>
        <v>-0.8</v>
      </c>
      <c r="AC24" s="3" t="str">
        <f t="shared" si="2"/>
        <v>Huff, Bob</v>
      </c>
      <c r="AD24" s="13">
        <v>51</v>
      </c>
      <c r="AE24" s="4">
        <f t="shared" si="3"/>
        <v>50.2</v>
      </c>
      <c r="AF24" s="4">
        <f t="shared" si="4"/>
        <v>0</v>
      </c>
      <c r="AG24" s="13">
        <v>51</v>
      </c>
      <c r="AH24" s="19">
        <f t="shared" si="5"/>
        <v>51</v>
      </c>
      <c r="AI24" s="4">
        <f t="shared" si="6"/>
        <v>0</v>
      </c>
      <c r="AJ24" s="13"/>
      <c r="AK24" s="4" t="str">
        <f t="shared" si="7"/>
        <v/>
      </c>
      <c r="AL24" s="4">
        <f t="shared" si="8"/>
        <v>0</v>
      </c>
      <c r="AM24" s="13">
        <v>51</v>
      </c>
      <c r="AN24" s="4">
        <f t="shared" si="9"/>
        <v>51</v>
      </c>
      <c r="AO24" s="4">
        <f t="shared" si="10"/>
        <v>0</v>
      </c>
      <c r="AQ24" s="3" t="str">
        <f t="shared" si="45"/>
        <v>Huff, Bob</v>
      </c>
      <c r="AR24" s="13"/>
      <c r="AS24" s="4" t="str">
        <f t="shared" si="46"/>
        <v/>
      </c>
      <c r="AT24" s="4">
        <f t="shared" si="13"/>
        <v>0</v>
      </c>
      <c r="AU24" s="13"/>
      <c r="AV24" s="4" t="str">
        <f t="shared" si="47"/>
        <v/>
      </c>
      <c r="AW24" s="4">
        <f t="shared" si="15"/>
        <v>0</v>
      </c>
      <c r="AX24" s="13">
        <v>51</v>
      </c>
      <c r="AY24" s="4">
        <f t="shared" si="48"/>
        <v>51</v>
      </c>
      <c r="AZ24" s="4">
        <f t="shared" si="16"/>
        <v>0.8</v>
      </c>
      <c r="BA24" s="13"/>
      <c r="BB24" s="4" t="str">
        <f t="shared" si="49"/>
        <v/>
      </c>
      <c r="BC24" s="4">
        <f t="shared" si="18"/>
        <v>0.8</v>
      </c>
      <c r="BE24" s="3" t="str">
        <f t="shared" si="53"/>
        <v>Huff, Bob</v>
      </c>
      <c r="BF24" s="13"/>
      <c r="BG24" s="4" t="str">
        <f t="shared" si="20"/>
        <v/>
      </c>
      <c r="BH24" s="4">
        <f t="shared" si="21"/>
        <v>0.8</v>
      </c>
      <c r="BI24" s="13"/>
      <c r="BJ24" s="4" t="str">
        <f t="shared" si="22"/>
        <v/>
      </c>
      <c r="BK24" s="4">
        <f t="shared" si="23"/>
        <v>0.8</v>
      </c>
      <c r="BL24" s="13"/>
      <c r="BM24" s="4" t="str">
        <f t="shared" si="24"/>
        <v/>
      </c>
      <c r="BN24" s="4">
        <f t="shared" si="25"/>
        <v>0.8</v>
      </c>
      <c r="BO24" s="13"/>
      <c r="BP24" s="4" t="str">
        <f t="shared" si="26"/>
        <v/>
      </c>
      <c r="BQ24" s="4">
        <f t="shared" si="27"/>
        <v>0.8</v>
      </c>
    </row>
    <row r="25" spans="1:70" ht="15" customHeight="1">
      <c r="A25" s="3" t="s">
        <v>84</v>
      </c>
      <c r="B25" s="2"/>
      <c r="C25" s="13"/>
      <c r="D25" s="13" t="str">
        <f>IF(C25&gt;0,C25," ")</f>
        <v xml:space="preserve"> </v>
      </c>
      <c r="E25" s="4" t="str">
        <f>IF(C25&gt;0,(ROUND(54-AVERAGE(C25),0)*0.8),"")</f>
        <v/>
      </c>
      <c r="F25" s="13"/>
      <c r="G25" s="4" t="str">
        <f>IF(F25&gt;0,F25+E25,"")</f>
        <v/>
      </c>
      <c r="H25" s="4" t="str">
        <f>IF(C25+F25&gt;0,(ROUND(54-AVERAGE(C25,F25),0)*0.8),"")</f>
        <v/>
      </c>
      <c r="I25" s="13"/>
      <c r="J25" s="4" t="str">
        <f>IF(I25&gt;0,H25+I25,"")</f>
        <v/>
      </c>
      <c r="K25" s="4" t="str">
        <f>IF(C25+F25+I25&gt;0,(ROUND(54-AVERAGE(C25,F25,I25),0)*0.8),"")</f>
        <v/>
      </c>
      <c r="L25" s="13"/>
      <c r="M25" s="4" t="str">
        <f>IF(L25&gt;0,K25+L25,"")</f>
        <v/>
      </c>
      <c r="N25" s="4" t="str">
        <f>IF(C25+F25+I25+L25&gt;0,(ROUND(54-AVERAGE(C25,F25,I25,L25),0)*0.8),"")</f>
        <v/>
      </c>
      <c r="O25" s="3" t="str">
        <f>A25</f>
        <v>Huff, Tristan</v>
      </c>
      <c r="P25" s="13"/>
      <c r="Q25" s="4" t="str">
        <f>IF(P25&gt;0,P25+N25,"")</f>
        <v/>
      </c>
      <c r="R25" s="4" t="str">
        <f>IF(C25+F25+I25+L25+P25&gt;0,(ROUND(54-AVERAGE(C25,F25,I25,L25,P25),0)*0.8),"")</f>
        <v/>
      </c>
      <c r="S25" s="13"/>
      <c r="T25" s="4" t="str">
        <f>IF(S25&gt;0,R25+S25,"")</f>
        <v/>
      </c>
      <c r="U25" s="4" t="str">
        <f>IF(C25+F25+I25+L25+P25+S25&gt;0,(ROUND(54-AVERAGE(C25,F25,I25,L25,P25,S25),0)*0.8),"")</f>
        <v/>
      </c>
      <c r="V25" s="13"/>
      <c r="W25" s="4" t="str">
        <f>IF(V25&gt;0,V25+U25,"")</f>
        <v/>
      </c>
      <c r="X25" s="4" t="str">
        <f>IF(C25+F25+I25+L25+P25+S25+V25&gt;0,(ROUND(54-AVERAGE(C25,F25,I25,L25,P25,S25,V25),0)*0.8),"")</f>
        <v/>
      </c>
      <c r="Y25" s="13"/>
      <c r="Z25" s="4" t="str">
        <f>IF(Y25&gt;0,X25+Y25,"")</f>
        <v/>
      </c>
      <c r="AA25" s="4" t="str">
        <f>IF(C25+F25+I25+L25+P25+S25+V25+Y25&gt;0,(ROUND(54-AVERAGE(C25,F25,I25,L25,P25,S25,V25,Y25),0)*0.8),"")</f>
        <v/>
      </c>
      <c r="AC25" s="3" t="str">
        <f>A25</f>
        <v>Huff, Tristan</v>
      </c>
      <c r="AD25" s="13"/>
      <c r="AE25" s="4" t="str">
        <f>IF(AD25&gt;0,AA25+AD25,"")</f>
        <v/>
      </c>
      <c r="AF25" s="4" t="str">
        <f>IF(C25+F25+I25+L25+P25+S25+V25+Y25+AD25&gt;0,(ROUND(54-AVERAGE(C25,F25,I25,L25,P25,S25,V25,Y25,AD25),0)*0.8),"")</f>
        <v/>
      </c>
      <c r="AG25" s="13"/>
      <c r="AH25" s="4" t="str">
        <f>IF(AG25&gt;0,AF25+AG25,"")</f>
        <v/>
      </c>
      <c r="AI25" s="4" t="str">
        <f>IF(C25+F25+I25+L25+P25+S25+V25+Y25+AD25+AG25&gt;0,(ROUND(54-AVERAGE(C25,F25,I25,L25,P25,S25,V25,Y25,AD25,AG25),0)*0.8),"")</f>
        <v/>
      </c>
      <c r="AJ25" s="13"/>
      <c r="AK25" s="4" t="str">
        <f>IF(AJ25&gt;0,AI25+AJ25,"")</f>
        <v/>
      </c>
      <c r="AL25" s="4" t="str">
        <f>IF(C25+F25+I25+L25+P25+S25+V25+Y25+AD25+AG25+AJ25&gt;0,(ROUND(54-AVERAGE(C25,F25,I25,L25,P25,S25,V25,Y25,AD25,AG25,AJ25),0)*0.8),"")</f>
        <v/>
      </c>
      <c r="AM25" s="13"/>
      <c r="AN25" s="4" t="str">
        <f>IF(AM25&gt;0,AL25+AM25,"")</f>
        <v/>
      </c>
      <c r="AO25" s="4" t="str">
        <f>IF(C25+F25+I25+L25+P25+S25+V25+Y25+AD25+AG25+AJ25+AM25&gt;0,(ROUND(54-AVERAGE(C25,F25,I25,L25,P25,S25,V25,Y25,AD25,AG25,AJ25,AM25),0)*0.8),"")</f>
        <v/>
      </c>
      <c r="AQ25" s="3" t="str">
        <f>O25</f>
        <v>Huff, Tristan</v>
      </c>
      <c r="AR25" s="13"/>
      <c r="AS25" s="4" t="str">
        <f>IF(AR25&gt;0,AO25+AR25,"")</f>
        <v/>
      </c>
      <c r="AT25" s="4" t="str">
        <f>IF(C25+F25+I25+L25+P25+S25+V25+Y25+AD25+AG25+AJ25+AM25+AR25&gt;0,(ROUND(54-AVERAGE(C25,F25,I25,L25,P25,S25,V25,Y25,AD25,AG25,AJ25,AM25,AR25),0)*0.8),"")</f>
        <v/>
      </c>
      <c r="AU25" s="13"/>
      <c r="AV25" s="4" t="str">
        <f>IF(AU25&gt;0,AT25+AU25,"")</f>
        <v/>
      </c>
      <c r="AW25" s="4" t="str">
        <f>IF(C25+F25+I25+L25+P25+S25+V25+Y25+AD25+AG25+AJ25+AM25+AR25+AU25&gt;0,(ROUND(54-AVERAGE(C25,F25,I25,L25,P25,S25,V25,Y25,AD25,AG25,AJ25,AM25,AR25,AU25),0)*0.8),"")</f>
        <v/>
      </c>
      <c r="AX25" s="13">
        <v>60</v>
      </c>
      <c r="AY25" s="24" t="e">
        <f>IF(AX25&gt;0,AW25+AX25,"")</f>
        <v>#VALUE!</v>
      </c>
      <c r="AZ25" s="4">
        <f>IF(C25+F25+I25+L25+P25+S25+V25+Y25+AD25+AG25+AJ25+AM25+AR25+AU25+AX25&gt;0,(ROUND(54-AVERAGE(C25,F25,I25,L25,P25,S25,V25,Y25,AD25,AG25,AJ25,AM25,AR25,AU25,AX25),0)*0.8),"")</f>
        <v>-4.8000000000000007</v>
      </c>
      <c r="BA25" s="13"/>
      <c r="BB25" s="4" t="str">
        <f>IF(BA25&gt;0,AZ25+BA25,"")</f>
        <v/>
      </c>
      <c r="BC25" s="4">
        <f>IF(C25+F25+I25+L25+P25+S25+V25+Y25+AD25+AG25+AJ25+AM25+AR25+AU25+AX25+BA25&gt;0,(ROUND(54-AVERAGE(C25,F25,I25,L25,P25,S25,V25,Y25,AD25,AG25,AJ25,AM25,AR25,AU25,AX25,BA25),0)*0.8),"")</f>
        <v>-4.8000000000000007</v>
      </c>
      <c r="BE25" s="3" t="str">
        <f>AC25</f>
        <v>Huff, Tristan</v>
      </c>
      <c r="BF25" s="13"/>
      <c r="BG25" s="4" t="str">
        <f t="shared" si="20"/>
        <v/>
      </c>
      <c r="BH25" s="4">
        <f t="shared" si="21"/>
        <v>-4.8000000000000007</v>
      </c>
      <c r="BI25" s="13"/>
      <c r="BJ25" s="4" t="str">
        <f t="shared" si="22"/>
        <v/>
      </c>
      <c r="BK25" s="4">
        <f t="shared" si="23"/>
        <v>-4.8000000000000007</v>
      </c>
      <c r="BL25" s="13"/>
      <c r="BM25" s="4" t="str">
        <f t="shared" si="24"/>
        <v/>
      </c>
      <c r="BN25" s="4">
        <f t="shared" si="25"/>
        <v>-4.8000000000000007</v>
      </c>
      <c r="BO25" s="13"/>
      <c r="BP25" s="4" t="str">
        <f t="shared" si="26"/>
        <v/>
      </c>
      <c r="BQ25" s="4">
        <f t="shared" si="27"/>
        <v>-4.8000000000000007</v>
      </c>
    </row>
    <row r="26" spans="1:70" ht="15" customHeight="1">
      <c r="A26" s="3" t="s">
        <v>39</v>
      </c>
      <c r="B26" s="2" t="s">
        <v>4</v>
      </c>
      <c r="C26" s="13"/>
      <c r="D26" s="13" t="str">
        <f t="shared" si="28"/>
        <v xml:space="preserve"> </v>
      </c>
      <c r="E26" s="4" t="str">
        <f t="shared" si="29"/>
        <v/>
      </c>
      <c r="F26" s="13"/>
      <c r="G26" s="4" t="str">
        <f t="shared" si="30"/>
        <v/>
      </c>
      <c r="H26" s="4" t="str">
        <f t="shared" si="31"/>
        <v/>
      </c>
      <c r="I26" s="13"/>
      <c r="J26" s="22" t="str">
        <f t="shared" si="32"/>
        <v/>
      </c>
      <c r="K26" s="4" t="str">
        <f t="shared" si="33"/>
        <v/>
      </c>
      <c r="L26" s="13"/>
      <c r="M26" s="4" t="str">
        <f t="shared" si="34"/>
        <v/>
      </c>
      <c r="N26" s="4" t="str">
        <f t="shared" si="35"/>
        <v/>
      </c>
      <c r="O26" s="3" t="str">
        <f t="shared" si="0"/>
        <v>Jennings, Bud</v>
      </c>
      <c r="P26" s="13"/>
      <c r="Q26" s="4" t="str">
        <f t="shared" si="36"/>
        <v/>
      </c>
      <c r="R26" s="4" t="str">
        <f t="shared" si="37"/>
        <v/>
      </c>
      <c r="S26" s="13">
        <v>56</v>
      </c>
      <c r="T26" s="4" t="e">
        <f t="shared" si="38"/>
        <v>#VALUE!</v>
      </c>
      <c r="U26" s="4">
        <f t="shared" si="39"/>
        <v>-1.6</v>
      </c>
      <c r="V26" s="13">
        <v>55</v>
      </c>
      <c r="W26" s="4">
        <f t="shared" si="1"/>
        <v>53.4</v>
      </c>
      <c r="X26" s="4">
        <f t="shared" si="40"/>
        <v>-1.6</v>
      </c>
      <c r="Y26" s="13"/>
      <c r="Z26" s="4" t="str">
        <f t="shared" si="52"/>
        <v/>
      </c>
      <c r="AA26" s="4">
        <f t="shared" si="42"/>
        <v>-1.6</v>
      </c>
      <c r="AC26" s="3" t="str">
        <f t="shared" si="2"/>
        <v>Jennings, Bud</v>
      </c>
      <c r="AD26" s="13"/>
      <c r="AE26" s="4" t="str">
        <f t="shared" si="3"/>
        <v/>
      </c>
      <c r="AF26" s="4">
        <f t="shared" si="4"/>
        <v>-1.6</v>
      </c>
      <c r="AG26" s="13"/>
      <c r="AH26" s="4" t="str">
        <f t="shared" si="5"/>
        <v/>
      </c>
      <c r="AI26" s="4">
        <f t="shared" si="6"/>
        <v>-1.6</v>
      </c>
      <c r="AJ26" s="13"/>
      <c r="AK26" s="4" t="str">
        <f t="shared" si="7"/>
        <v/>
      </c>
      <c r="AL26" s="4">
        <f t="shared" si="8"/>
        <v>-1.6</v>
      </c>
      <c r="AM26" s="13"/>
      <c r="AN26" s="4" t="str">
        <f t="shared" si="9"/>
        <v/>
      </c>
      <c r="AO26" s="4">
        <f t="shared" si="10"/>
        <v>-1.6</v>
      </c>
      <c r="AQ26" s="3" t="str">
        <f t="shared" si="45"/>
        <v>Jennings, Bud</v>
      </c>
      <c r="AR26" s="13"/>
      <c r="AS26" s="4" t="str">
        <f t="shared" si="46"/>
        <v/>
      </c>
      <c r="AT26" s="4">
        <f t="shared" si="13"/>
        <v>-1.6</v>
      </c>
      <c r="AU26" s="13">
        <v>54</v>
      </c>
      <c r="AV26" s="4">
        <f t="shared" si="47"/>
        <v>52.4</v>
      </c>
      <c r="AW26" s="4">
        <f t="shared" si="15"/>
        <v>-0.8</v>
      </c>
      <c r="AX26" s="13"/>
      <c r="AY26" s="4" t="str">
        <f t="shared" si="48"/>
        <v/>
      </c>
      <c r="AZ26" s="4">
        <f t="shared" si="16"/>
        <v>-0.8</v>
      </c>
      <c r="BA26" s="13"/>
      <c r="BB26" s="4" t="str">
        <f t="shared" si="49"/>
        <v/>
      </c>
      <c r="BC26" s="4">
        <f t="shared" si="18"/>
        <v>-0.8</v>
      </c>
      <c r="BD26" t="s">
        <v>82</v>
      </c>
      <c r="BE26" s="3" t="str">
        <f t="shared" ref="BE26:BE53" si="54">AC26</f>
        <v>Jennings, Bud</v>
      </c>
      <c r="BF26" s="13"/>
      <c r="BG26" s="4" t="str">
        <f t="shared" si="20"/>
        <v/>
      </c>
      <c r="BH26" s="4">
        <f t="shared" si="21"/>
        <v>-0.8</v>
      </c>
      <c r="BI26" s="13"/>
      <c r="BJ26" s="4" t="str">
        <f t="shared" si="22"/>
        <v/>
      </c>
      <c r="BK26" s="4">
        <f t="shared" si="23"/>
        <v>-0.8</v>
      </c>
      <c r="BL26" s="13"/>
      <c r="BM26" s="4" t="str">
        <f t="shared" si="24"/>
        <v/>
      </c>
      <c r="BN26" s="4">
        <f t="shared" si="25"/>
        <v>-0.8</v>
      </c>
      <c r="BO26" s="13"/>
      <c r="BP26" s="4" t="str">
        <f t="shared" si="26"/>
        <v/>
      </c>
      <c r="BQ26" s="4">
        <f t="shared" si="27"/>
        <v>-0.8</v>
      </c>
      <c r="BR26" t="s">
        <v>82</v>
      </c>
    </row>
    <row r="27" spans="1:70" ht="15" customHeight="1">
      <c r="A27" s="3" t="s">
        <v>42</v>
      </c>
      <c r="B27" s="2"/>
      <c r="C27" s="13">
        <v>56</v>
      </c>
      <c r="D27" s="13">
        <f>IF(C27&gt;0,C27," ")</f>
        <v>56</v>
      </c>
      <c r="E27" s="4">
        <f>IF(C27&gt;0,(ROUND(54-AVERAGE(C27),0)*0.8),"")</f>
        <v>-1.6</v>
      </c>
      <c r="F27" s="13">
        <v>63</v>
      </c>
      <c r="G27" s="4">
        <f>IF(F27&gt;0,F27+E27,"")</f>
        <v>61.4</v>
      </c>
      <c r="H27" s="4">
        <f>IF(C27+F27&gt;0,(ROUND(54-AVERAGE(C27,F27),0)*0.8),"")</f>
        <v>-4.8000000000000007</v>
      </c>
      <c r="I27" s="13">
        <v>57</v>
      </c>
      <c r="J27" s="4">
        <f>IF(I27&gt;0,H27+I27,"")</f>
        <v>52.2</v>
      </c>
      <c r="K27" s="4">
        <f>IF(C27+F27+I27&gt;0,(ROUND(54-AVERAGE(C27,F27,I27),0)*0.8),"")</f>
        <v>-4</v>
      </c>
      <c r="L27" s="13">
        <v>59</v>
      </c>
      <c r="M27" s="4">
        <f>IF(L27&gt;0,K27+L27,"")</f>
        <v>55</v>
      </c>
      <c r="N27" s="4">
        <f>IF(C27+F27+I27+L27&gt;0,(ROUND(54-AVERAGE(C27,F27,I27,L27),0)*0.8),"")</f>
        <v>-4</v>
      </c>
      <c r="O27" s="3" t="str">
        <f t="shared" si="0"/>
        <v>Jewell, Jordan</v>
      </c>
      <c r="P27" s="13">
        <v>60</v>
      </c>
      <c r="Q27" s="4">
        <f>IF(P27&gt;0,P27+N27,"")</f>
        <v>56</v>
      </c>
      <c r="R27" s="4">
        <f>IF(C27+F27+I27+L27+P27&gt;0,(ROUND(54-AVERAGE(C27,F27,I27,L27,P27),0)*0.8),"")</f>
        <v>-4</v>
      </c>
      <c r="S27" s="13">
        <v>57</v>
      </c>
      <c r="T27" s="4">
        <f>IF(S27&gt;0,R27+S27,"")</f>
        <v>53</v>
      </c>
      <c r="U27" s="4">
        <f>IF(C27+F27+I27+L27+P27+S27&gt;0,(ROUND(54-AVERAGE(C27,F27,I27,L27,P27,S27),0)*0.8),"")</f>
        <v>-4</v>
      </c>
      <c r="V27" s="13">
        <v>57</v>
      </c>
      <c r="W27" s="4">
        <f t="shared" si="1"/>
        <v>53</v>
      </c>
      <c r="X27" s="4">
        <f t="shared" si="40"/>
        <v>-3.2</v>
      </c>
      <c r="Y27" s="13"/>
      <c r="Z27" s="4" t="str">
        <f>IF(Y27&gt;0,X27+Y27,"")</f>
        <v/>
      </c>
      <c r="AA27" s="4">
        <f t="shared" si="42"/>
        <v>-3.2</v>
      </c>
      <c r="AC27" s="3" t="str">
        <f t="shared" si="2"/>
        <v>Jewell, Jordan</v>
      </c>
      <c r="AD27" s="13">
        <v>60</v>
      </c>
      <c r="AE27" s="4">
        <f t="shared" si="3"/>
        <v>56.8</v>
      </c>
      <c r="AF27" s="4">
        <f t="shared" si="4"/>
        <v>-4</v>
      </c>
      <c r="AG27" s="13"/>
      <c r="AH27" s="4" t="str">
        <f t="shared" si="5"/>
        <v/>
      </c>
      <c r="AI27" s="4">
        <f t="shared" si="6"/>
        <v>-4</v>
      </c>
      <c r="AJ27" s="13"/>
      <c r="AK27" s="4" t="str">
        <f t="shared" si="7"/>
        <v/>
      </c>
      <c r="AL27" s="4">
        <f t="shared" si="8"/>
        <v>-4</v>
      </c>
      <c r="AM27" s="13"/>
      <c r="AN27" s="4" t="str">
        <f t="shared" si="9"/>
        <v/>
      </c>
      <c r="AO27" s="4">
        <f t="shared" si="10"/>
        <v>-4</v>
      </c>
      <c r="AQ27" s="3" t="str">
        <f t="shared" si="45"/>
        <v>Jewell, Jordan</v>
      </c>
      <c r="AR27" s="13"/>
      <c r="AS27" s="4" t="str">
        <f t="shared" si="46"/>
        <v/>
      </c>
      <c r="AT27" s="4">
        <f t="shared" si="13"/>
        <v>-4</v>
      </c>
      <c r="AU27" s="13"/>
      <c r="AV27" s="4" t="str">
        <f t="shared" si="47"/>
        <v/>
      </c>
      <c r="AW27" s="4">
        <f t="shared" si="15"/>
        <v>-4</v>
      </c>
      <c r="AX27" s="13"/>
      <c r="AY27" s="4" t="str">
        <f t="shared" si="48"/>
        <v/>
      </c>
      <c r="AZ27" s="4">
        <f t="shared" si="16"/>
        <v>-4</v>
      </c>
      <c r="BA27" s="13"/>
      <c r="BB27" s="4" t="str">
        <f t="shared" si="49"/>
        <v/>
      </c>
      <c r="BC27" s="4">
        <f t="shared" si="18"/>
        <v>-4</v>
      </c>
      <c r="BE27" s="3" t="str">
        <f t="shared" si="54"/>
        <v>Jewell, Jordan</v>
      </c>
      <c r="BF27" s="13"/>
      <c r="BG27" s="4" t="str">
        <f t="shared" si="20"/>
        <v/>
      </c>
      <c r="BH27" s="4">
        <f t="shared" si="21"/>
        <v>-4</v>
      </c>
      <c r="BI27" s="13"/>
      <c r="BJ27" s="4" t="str">
        <f t="shared" si="22"/>
        <v/>
      </c>
      <c r="BK27" s="4">
        <f t="shared" si="23"/>
        <v>-4</v>
      </c>
      <c r="BL27" s="13"/>
      <c r="BM27" s="4" t="str">
        <f t="shared" si="24"/>
        <v/>
      </c>
      <c r="BN27" s="4">
        <f t="shared" si="25"/>
        <v>-4</v>
      </c>
      <c r="BO27" s="13"/>
      <c r="BP27" s="4" t="str">
        <f t="shared" si="26"/>
        <v/>
      </c>
      <c r="BQ27" s="4">
        <f t="shared" si="27"/>
        <v>-4</v>
      </c>
    </row>
    <row r="28" spans="1:70" ht="15" customHeight="1">
      <c r="A28" s="3" t="s">
        <v>60</v>
      </c>
      <c r="B28" s="2"/>
      <c r="C28" s="13"/>
      <c r="D28" s="13" t="str">
        <f t="shared" ref="D28" si="55">IF(C28&gt;0,C28," ")</f>
        <v xml:space="preserve"> </v>
      </c>
      <c r="E28" s="4" t="str">
        <f t="shared" ref="E28" si="56">IF(C28&gt;0,(ROUND(54-AVERAGE(C28),0)*0.8),"")</f>
        <v/>
      </c>
      <c r="F28" s="13"/>
      <c r="G28" s="4" t="str">
        <f t="shared" ref="G28" si="57">IF(F28&gt;0,F28+E28,"")</f>
        <v/>
      </c>
      <c r="H28" s="4" t="str">
        <f t="shared" ref="H28" si="58">IF(C28+F28&gt;0,(ROUND(54-AVERAGE(C28,F28),0)*0.8),"")</f>
        <v/>
      </c>
      <c r="I28" s="13"/>
      <c r="J28" s="4" t="str">
        <f t="shared" ref="J28" si="59">IF(I28&gt;0,H28+I28,"")</f>
        <v/>
      </c>
      <c r="K28" s="4" t="str">
        <f t="shared" ref="K28" si="60">IF(C28+F28+I28&gt;0,(ROUND(54-AVERAGE(C28,F28,I28),0)*0.8),"")</f>
        <v/>
      </c>
      <c r="L28" s="13"/>
      <c r="M28" s="4" t="str">
        <f t="shared" ref="M28" si="61">IF(L28&gt;0,K28+L28,"")</f>
        <v/>
      </c>
      <c r="N28" s="4" t="str">
        <f t="shared" ref="N28" si="62">IF(C28+F28+I28+L28&gt;0,(ROUND(54-AVERAGE(C28,F28,I28,L28),0)*0.8),"")</f>
        <v/>
      </c>
      <c r="O28" s="3" t="str">
        <f t="shared" si="0"/>
        <v>Kirkpatrick, Tanner</v>
      </c>
      <c r="P28" s="13">
        <v>67</v>
      </c>
      <c r="Q28" s="4" t="e">
        <f t="shared" ref="Q28" si="63">IF(P28&gt;0,P28+N28,"")</f>
        <v>#VALUE!</v>
      </c>
      <c r="R28" s="4">
        <f t="shared" ref="R28" si="64">IF(C28+F28+I28+L28+P28&gt;0,(ROUND(54-AVERAGE(C28,F28,I28,L28,P28),0)*0.8),"")</f>
        <v>-10.4</v>
      </c>
      <c r="S28" s="13"/>
      <c r="T28" s="4" t="str">
        <f t="shared" ref="T28" si="65">IF(S28&gt;0,R28+S28,"")</f>
        <v/>
      </c>
      <c r="U28" s="4">
        <f t="shared" ref="U28" si="66">IF(C28+F28+I28+L28+P28+S28&gt;0,(ROUND(54-AVERAGE(C28,F28,I28,L28,P28,S28),0)*0.8),"")</f>
        <v>-10.4</v>
      </c>
      <c r="V28" s="13"/>
      <c r="W28" s="4" t="str">
        <f t="shared" si="1"/>
        <v/>
      </c>
      <c r="X28" s="4">
        <f t="shared" si="40"/>
        <v>-10.4</v>
      </c>
      <c r="Y28" s="13"/>
      <c r="Z28" s="4" t="str">
        <f t="shared" ref="Z28" si="67">IF(Y28&gt;0,X28+Y28,"")</f>
        <v/>
      </c>
      <c r="AA28" s="4">
        <f t="shared" si="42"/>
        <v>-10.4</v>
      </c>
      <c r="AC28" s="3" t="str">
        <f t="shared" si="2"/>
        <v>Kirkpatrick, Tanner</v>
      </c>
      <c r="AD28" s="13"/>
      <c r="AE28" s="4" t="str">
        <f t="shared" si="3"/>
        <v/>
      </c>
      <c r="AF28" s="4">
        <f t="shared" si="4"/>
        <v>-10.4</v>
      </c>
      <c r="AG28" s="13"/>
      <c r="AH28" s="4" t="str">
        <f t="shared" si="5"/>
        <v/>
      </c>
      <c r="AI28" s="4">
        <f t="shared" si="6"/>
        <v>-10.4</v>
      </c>
      <c r="AJ28" s="13"/>
      <c r="AK28" s="4" t="str">
        <f t="shared" si="7"/>
        <v/>
      </c>
      <c r="AL28" s="4">
        <f t="shared" si="8"/>
        <v>-10.4</v>
      </c>
      <c r="AM28" s="13"/>
      <c r="AN28" s="4" t="str">
        <f t="shared" si="9"/>
        <v/>
      </c>
      <c r="AO28" s="4">
        <f t="shared" si="10"/>
        <v>-10.4</v>
      </c>
      <c r="AQ28" s="3" t="str">
        <f t="shared" si="45"/>
        <v>Kirkpatrick, Tanner</v>
      </c>
      <c r="AR28" s="13"/>
      <c r="AS28" s="4" t="str">
        <f t="shared" si="46"/>
        <v/>
      </c>
      <c r="AT28" s="4">
        <f t="shared" si="13"/>
        <v>-10.4</v>
      </c>
      <c r="AU28" s="13"/>
      <c r="AV28" s="4" t="str">
        <f t="shared" si="47"/>
        <v/>
      </c>
      <c r="AW28" s="4">
        <f t="shared" si="15"/>
        <v>-10.4</v>
      </c>
      <c r="AX28" s="13"/>
      <c r="AY28" s="4" t="str">
        <f t="shared" si="48"/>
        <v/>
      </c>
      <c r="AZ28" s="4">
        <f t="shared" si="16"/>
        <v>-10.4</v>
      </c>
      <c r="BA28" s="13"/>
      <c r="BB28" s="4" t="str">
        <f t="shared" si="49"/>
        <v/>
      </c>
      <c r="BC28" s="4">
        <f t="shared" si="18"/>
        <v>-10.4</v>
      </c>
      <c r="BE28" s="3" t="str">
        <f t="shared" si="54"/>
        <v>Kirkpatrick, Tanner</v>
      </c>
      <c r="BF28" s="13"/>
      <c r="BG28" s="4" t="str">
        <f t="shared" si="20"/>
        <v/>
      </c>
      <c r="BH28" s="4">
        <f t="shared" si="21"/>
        <v>-10.4</v>
      </c>
      <c r="BI28" s="13"/>
      <c r="BJ28" s="4" t="str">
        <f t="shared" si="22"/>
        <v/>
      </c>
      <c r="BK28" s="4">
        <f t="shared" si="23"/>
        <v>-10.4</v>
      </c>
      <c r="BL28" s="13"/>
      <c r="BM28" s="4" t="str">
        <f t="shared" si="24"/>
        <v/>
      </c>
      <c r="BN28" s="4">
        <f t="shared" si="25"/>
        <v>-10.4</v>
      </c>
      <c r="BO28" s="13"/>
      <c r="BP28" s="4" t="str">
        <f t="shared" si="26"/>
        <v/>
      </c>
      <c r="BQ28" s="4">
        <f t="shared" si="27"/>
        <v>-10.4</v>
      </c>
    </row>
    <row r="29" spans="1:70" ht="15" customHeight="1">
      <c r="A29" s="3" t="s">
        <v>52</v>
      </c>
      <c r="B29" s="2"/>
      <c r="C29" s="13"/>
      <c r="D29" s="13" t="str">
        <f>IF(C29&gt;0,C29," ")</f>
        <v xml:space="preserve"> </v>
      </c>
      <c r="E29" s="4" t="str">
        <f>IF(C29&gt;0,(ROUND(54-AVERAGE(C29),0)*0.8),"")</f>
        <v/>
      </c>
      <c r="F29" s="13"/>
      <c r="G29" s="4" t="str">
        <f>IF(F29&gt;0,F29+E29,"")</f>
        <v/>
      </c>
      <c r="H29" s="4" t="str">
        <f>IF(C29+F29&gt;0,(ROUND(54-AVERAGE(C29,F29),0)*0.8),"")</f>
        <v/>
      </c>
      <c r="I29" s="13"/>
      <c r="J29" s="4" t="str">
        <f>IF(I29&gt;0,H29+I29,"")</f>
        <v/>
      </c>
      <c r="K29" s="4" t="str">
        <f>IF(C29+F29+I29&gt;0,(ROUND(54-AVERAGE(C29,F29,I29),0)*0.8),"")</f>
        <v/>
      </c>
      <c r="L29" s="13">
        <v>55</v>
      </c>
      <c r="M29" s="4" t="e">
        <f>IF(L29&gt;0,K29+L29,"")</f>
        <v>#VALUE!</v>
      </c>
      <c r="N29" s="4">
        <f>IF(C29+F29+I29+L29&gt;0,(ROUND(54-AVERAGE(C29,F29,I29,L29),0)*0.8),"")</f>
        <v>-0.8</v>
      </c>
      <c r="O29" s="3" t="str">
        <f t="shared" si="0"/>
        <v>Kopser, Eric</v>
      </c>
      <c r="P29" s="13">
        <v>50</v>
      </c>
      <c r="Q29" s="19">
        <f>IF(P29&gt;0,P29+N29,"")</f>
        <v>49.2</v>
      </c>
      <c r="R29" s="4">
        <f>IF(C29+F29+I29+L29+P29&gt;0,(ROUND(54-AVERAGE(C29,F29,I29,L29,P29),0)*0.8),"")</f>
        <v>1.6</v>
      </c>
      <c r="S29" s="13">
        <v>48</v>
      </c>
      <c r="T29" s="19">
        <f>IF(S29&gt;0,R29+S29,"")</f>
        <v>49.6</v>
      </c>
      <c r="U29" s="4">
        <f>IF(C29+F29+I29+L29+P29+S29&gt;0,(ROUND(54-AVERAGE(C29,F29,I29,L29,P29,S29),0)*0.8),"")</f>
        <v>2.4000000000000004</v>
      </c>
      <c r="V29" s="13">
        <v>52</v>
      </c>
      <c r="W29" s="4">
        <f t="shared" si="1"/>
        <v>54.4</v>
      </c>
      <c r="X29" s="4">
        <f t="shared" si="40"/>
        <v>2.4000000000000004</v>
      </c>
      <c r="Y29" s="13">
        <v>45</v>
      </c>
      <c r="Z29" s="18">
        <f>IF(Y29&gt;0,X29+Y29,"")</f>
        <v>47.4</v>
      </c>
      <c r="AA29" s="4">
        <f t="shared" si="42"/>
        <v>3.2</v>
      </c>
      <c r="AC29" s="3" t="str">
        <f t="shared" si="2"/>
        <v>Kopser, Eric</v>
      </c>
      <c r="AD29" s="13"/>
      <c r="AE29" s="4" t="str">
        <f t="shared" si="3"/>
        <v/>
      </c>
      <c r="AF29" s="4">
        <f t="shared" si="4"/>
        <v>3.2</v>
      </c>
      <c r="AG29" s="13"/>
      <c r="AH29" s="4" t="str">
        <f t="shared" si="5"/>
        <v/>
      </c>
      <c r="AI29" s="4">
        <f t="shared" si="6"/>
        <v>3.2</v>
      </c>
      <c r="AJ29" s="13"/>
      <c r="AK29" s="4" t="str">
        <f t="shared" si="7"/>
        <v/>
      </c>
      <c r="AL29" s="4">
        <f t="shared" si="8"/>
        <v>3.2</v>
      </c>
      <c r="AM29" s="13"/>
      <c r="AN29" s="4" t="str">
        <f t="shared" si="9"/>
        <v/>
      </c>
      <c r="AO29" s="4">
        <f t="shared" si="10"/>
        <v>3.2</v>
      </c>
      <c r="AQ29" s="3" t="str">
        <f t="shared" si="45"/>
        <v>Kopser, Eric</v>
      </c>
      <c r="AR29" s="13"/>
      <c r="AS29" s="4" t="str">
        <f t="shared" si="46"/>
        <v/>
      </c>
      <c r="AT29" s="4">
        <f t="shared" si="13"/>
        <v>3.2</v>
      </c>
      <c r="AU29" s="13"/>
      <c r="AV29" s="4" t="str">
        <f t="shared" si="47"/>
        <v/>
      </c>
      <c r="AW29" s="4">
        <f t="shared" si="15"/>
        <v>3.2</v>
      </c>
      <c r="AX29" s="13"/>
      <c r="AY29" s="4" t="str">
        <f t="shared" si="48"/>
        <v/>
      </c>
      <c r="AZ29" s="4">
        <f t="shared" si="16"/>
        <v>3.2</v>
      </c>
      <c r="BA29" s="13"/>
      <c r="BB29" s="4" t="str">
        <f t="shared" si="49"/>
        <v/>
      </c>
      <c r="BC29" s="4">
        <f t="shared" si="18"/>
        <v>3.2</v>
      </c>
      <c r="BE29" s="3" t="str">
        <f t="shared" si="54"/>
        <v>Kopser, Eric</v>
      </c>
      <c r="BF29" s="13"/>
      <c r="BG29" s="4" t="str">
        <f t="shared" si="20"/>
        <v/>
      </c>
      <c r="BH29" s="4">
        <f t="shared" si="21"/>
        <v>3.2</v>
      </c>
      <c r="BI29" s="13"/>
      <c r="BJ29" s="4" t="str">
        <f t="shared" si="22"/>
        <v/>
      </c>
      <c r="BK29" s="4">
        <f t="shared" si="23"/>
        <v>3.2</v>
      </c>
      <c r="BL29" s="13"/>
      <c r="BM29" s="4" t="str">
        <f t="shared" si="24"/>
        <v/>
      </c>
      <c r="BN29" s="4">
        <f t="shared" si="25"/>
        <v>3.2</v>
      </c>
      <c r="BO29" s="13"/>
      <c r="BP29" s="4" t="str">
        <f t="shared" si="26"/>
        <v/>
      </c>
      <c r="BQ29" s="4">
        <f t="shared" si="27"/>
        <v>3.2</v>
      </c>
    </row>
    <row r="30" spans="1:70" ht="15" customHeight="1">
      <c r="A30" s="3" t="s">
        <v>54</v>
      </c>
      <c r="B30" s="2"/>
      <c r="C30" s="13"/>
      <c r="D30" s="13" t="str">
        <f>IF(C30&gt;0,C30," ")</f>
        <v xml:space="preserve"> </v>
      </c>
      <c r="E30" s="4" t="str">
        <f>IF(C30&gt;0,(ROUND(54-AVERAGE(C30),0)*0.8),"")</f>
        <v/>
      </c>
      <c r="F30" s="13"/>
      <c r="G30" s="4" t="str">
        <f>IF(F30&gt;0,F30+E30,"")</f>
        <v/>
      </c>
      <c r="H30" s="4" t="str">
        <f>IF(C30+F30&gt;0,(ROUND(54-AVERAGE(C30,F30),0)*0.8),"")</f>
        <v/>
      </c>
      <c r="I30" s="13"/>
      <c r="J30" s="4" t="str">
        <f>IF(I30&gt;0,H30+I30,"")</f>
        <v/>
      </c>
      <c r="K30" s="4" t="str">
        <f>IF(C30+F30+I30&gt;0,(ROUND(54-AVERAGE(C30,F30,I30),0)*0.8),"")</f>
        <v/>
      </c>
      <c r="L30" s="13">
        <v>58</v>
      </c>
      <c r="M30" s="4" t="e">
        <f>IF(L30&gt;0,K30+L30,"")</f>
        <v>#VALUE!</v>
      </c>
      <c r="N30" s="4">
        <f>IF(C30+F30+I30+L30&gt;0,(ROUND(54-AVERAGE(C30,F30,I30,L30),0)*0.8),"")</f>
        <v>-3.2</v>
      </c>
      <c r="O30" s="3" t="str">
        <f t="shared" si="0"/>
        <v>Luhrs, Aaron</v>
      </c>
      <c r="P30" s="13">
        <v>66</v>
      </c>
      <c r="Q30" s="4">
        <f>IF(P30&gt;0,P30+N30,"")</f>
        <v>62.8</v>
      </c>
      <c r="R30" s="4">
        <f>IF(C30+F30+I30+L30+P30&gt;0,(ROUND(54-AVERAGE(C30,F30,I30,L30,P30),0)*0.8),"")</f>
        <v>-6.4</v>
      </c>
      <c r="S30" s="13"/>
      <c r="T30" s="4" t="str">
        <f>IF(S30&gt;0,R30+S30,"")</f>
        <v/>
      </c>
      <c r="U30" s="4">
        <f>IF(C30+F30+I30+L30+P30+S30&gt;0,(ROUND(54-AVERAGE(C30,F30,I30,L30,P30,S30),0)*0.8),"")</f>
        <v>-6.4</v>
      </c>
      <c r="V30" s="13">
        <v>59</v>
      </c>
      <c r="W30" s="4">
        <f t="shared" si="1"/>
        <v>52.6</v>
      </c>
      <c r="X30" s="4">
        <f t="shared" si="40"/>
        <v>-5.6000000000000005</v>
      </c>
      <c r="Y30" s="13"/>
      <c r="Z30" s="4" t="str">
        <f>IF(Y30&gt;0,X30+Y30,"")</f>
        <v/>
      </c>
      <c r="AA30" s="4">
        <f t="shared" si="42"/>
        <v>-5.6000000000000005</v>
      </c>
      <c r="AC30" s="3" t="str">
        <f t="shared" si="2"/>
        <v>Luhrs, Aaron</v>
      </c>
      <c r="AD30" s="13"/>
      <c r="AE30" s="4" t="str">
        <f t="shared" si="3"/>
        <v/>
      </c>
      <c r="AF30" s="4">
        <f t="shared" si="4"/>
        <v>-5.6000000000000005</v>
      </c>
      <c r="AG30" s="13"/>
      <c r="AH30" s="4" t="str">
        <f t="shared" si="5"/>
        <v/>
      </c>
      <c r="AI30" s="4">
        <f t="shared" si="6"/>
        <v>-5.6000000000000005</v>
      </c>
      <c r="AJ30" s="13"/>
      <c r="AK30" s="4" t="str">
        <f t="shared" si="7"/>
        <v/>
      </c>
      <c r="AL30" s="4">
        <f t="shared" si="8"/>
        <v>-5.6000000000000005</v>
      </c>
      <c r="AM30" s="13"/>
      <c r="AN30" s="4" t="str">
        <f t="shared" si="9"/>
        <v/>
      </c>
      <c r="AO30" s="4">
        <f t="shared" si="10"/>
        <v>-5.6000000000000005</v>
      </c>
      <c r="AQ30" s="3" t="str">
        <f t="shared" si="45"/>
        <v>Luhrs, Aaron</v>
      </c>
      <c r="AR30" s="13"/>
      <c r="AS30" s="4" t="str">
        <f t="shared" si="46"/>
        <v/>
      </c>
      <c r="AT30" s="4">
        <f t="shared" si="13"/>
        <v>-5.6000000000000005</v>
      </c>
      <c r="AU30" s="13"/>
      <c r="AV30" s="4" t="str">
        <f t="shared" si="47"/>
        <v/>
      </c>
      <c r="AW30" s="4">
        <f t="shared" si="15"/>
        <v>-5.6000000000000005</v>
      </c>
      <c r="AX30" s="13"/>
      <c r="AY30" s="4" t="str">
        <f t="shared" si="48"/>
        <v/>
      </c>
      <c r="AZ30" s="4">
        <f t="shared" si="16"/>
        <v>-5.6000000000000005</v>
      </c>
      <c r="BA30" s="13"/>
      <c r="BB30" s="4" t="str">
        <f t="shared" si="49"/>
        <v/>
      </c>
      <c r="BC30" s="4">
        <f t="shared" si="18"/>
        <v>-5.6000000000000005</v>
      </c>
      <c r="BE30" s="3" t="str">
        <f t="shared" si="54"/>
        <v>Luhrs, Aaron</v>
      </c>
      <c r="BF30" s="13"/>
      <c r="BG30" s="4" t="str">
        <f t="shared" si="20"/>
        <v/>
      </c>
      <c r="BH30" s="4">
        <f t="shared" si="21"/>
        <v>-5.6000000000000005</v>
      </c>
      <c r="BI30" s="13"/>
      <c r="BJ30" s="4" t="str">
        <f t="shared" si="22"/>
        <v/>
      </c>
      <c r="BK30" s="4">
        <f t="shared" si="23"/>
        <v>-5.6000000000000005</v>
      </c>
      <c r="BL30" s="13"/>
      <c r="BM30" s="4" t="str">
        <f t="shared" si="24"/>
        <v/>
      </c>
      <c r="BN30" s="4">
        <f t="shared" si="25"/>
        <v>-5.6000000000000005</v>
      </c>
      <c r="BO30" s="13"/>
      <c r="BP30" s="4" t="str">
        <f t="shared" si="26"/>
        <v/>
      </c>
      <c r="BQ30" s="4">
        <f t="shared" si="27"/>
        <v>-5.6000000000000005</v>
      </c>
    </row>
    <row r="31" spans="1:70" ht="15" customHeight="1">
      <c r="A31" s="3" t="s">
        <v>40</v>
      </c>
      <c r="B31" s="2" t="s">
        <v>4</v>
      </c>
      <c r="C31" s="13"/>
      <c r="D31" s="13" t="str">
        <f t="shared" si="28"/>
        <v xml:space="preserve"> </v>
      </c>
      <c r="E31" s="4" t="str">
        <f t="shared" si="29"/>
        <v/>
      </c>
      <c r="F31" s="13"/>
      <c r="G31" s="4" t="str">
        <f t="shared" si="30"/>
        <v/>
      </c>
      <c r="H31" s="4" t="str">
        <f t="shared" si="31"/>
        <v/>
      </c>
      <c r="I31" s="13"/>
      <c r="J31" s="4" t="str">
        <f t="shared" si="32"/>
        <v/>
      </c>
      <c r="K31" s="4" t="str">
        <f t="shared" si="33"/>
        <v/>
      </c>
      <c r="L31" s="13">
        <v>54</v>
      </c>
      <c r="M31" s="4" t="e">
        <f t="shared" si="34"/>
        <v>#VALUE!</v>
      </c>
      <c r="N31" s="4">
        <f t="shared" si="35"/>
        <v>0</v>
      </c>
      <c r="O31" s="3" t="str">
        <f t="shared" si="0"/>
        <v>Martin, Michael</v>
      </c>
      <c r="P31" s="13"/>
      <c r="Q31" s="4" t="str">
        <f t="shared" si="36"/>
        <v/>
      </c>
      <c r="R31" s="4">
        <f t="shared" si="37"/>
        <v>0</v>
      </c>
      <c r="S31" s="13"/>
      <c r="T31" s="4" t="str">
        <f t="shared" si="38"/>
        <v/>
      </c>
      <c r="U31" s="4">
        <f t="shared" si="39"/>
        <v>0</v>
      </c>
      <c r="V31" s="13"/>
      <c r="W31" s="4" t="str">
        <f t="shared" si="1"/>
        <v/>
      </c>
      <c r="X31" s="4">
        <f t="shared" si="40"/>
        <v>0</v>
      </c>
      <c r="Y31" s="13"/>
      <c r="Z31" s="4" t="str">
        <f t="shared" ref="Z31:Z32" si="68">IF(Y31&gt;0,X31+Y31,"")</f>
        <v/>
      </c>
      <c r="AA31" s="4">
        <f t="shared" si="42"/>
        <v>0</v>
      </c>
      <c r="AC31" s="3" t="str">
        <f t="shared" si="2"/>
        <v>Martin, Michael</v>
      </c>
      <c r="AD31" s="13"/>
      <c r="AE31" s="4" t="str">
        <f t="shared" si="3"/>
        <v/>
      </c>
      <c r="AF31" s="4">
        <f t="shared" si="4"/>
        <v>0</v>
      </c>
      <c r="AG31" s="13"/>
      <c r="AH31" s="4" t="str">
        <f t="shared" si="5"/>
        <v/>
      </c>
      <c r="AI31" s="4">
        <f t="shared" si="6"/>
        <v>0</v>
      </c>
      <c r="AJ31" s="13">
        <v>49</v>
      </c>
      <c r="AK31" s="20">
        <f t="shared" si="7"/>
        <v>49</v>
      </c>
      <c r="AL31" s="4">
        <f t="shared" si="8"/>
        <v>2.4000000000000004</v>
      </c>
      <c r="AM31" s="13"/>
      <c r="AN31" s="4" t="str">
        <f t="shared" si="9"/>
        <v/>
      </c>
      <c r="AO31" s="4">
        <f t="shared" si="10"/>
        <v>2.4000000000000004</v>
      </c>
      <c r="AQ31" s="3" t="str">
        <f t="shared" si="45"/>
        <v>Martin, Michael</v>
      </c>
      <c r="AR31" s="13"/>
      <c r="AS31" s="4" t="str">
        <f t="shared" si="46"/>
        <v/>
      </c>
      <c r="AT31" s="4">
        <f t="shared" si="13"/>
        <v>2.4000000000000004</v>
      </c>
      <c r="AU31" s="13"/>
      <c r="AV31" s="4" t="str">
        <f t="shared" si="47"/>
        <v/>
      </c>
      <c r="AW31" s="4">
        <f t="shared" si="15"/>
        <v>2.4000000000000004</v>
      </c>
      <c r="AX31" s="13">
        <v>59</v>
      </c>
      <c r="AY31" s="4">
        <f t="shared" si="48"/>
        <v>61.4</v>
      </c>
      <c r="AZ31" s="4">
        <f t="shared" si="16"/>
        <v>0</v>
      </c>
      <c r="BA31" s="13"/>
      <c r="BB31" s="4" t="str">
        <f t="shared" si="49"/>
        <v/>
      </c>
      <c r="BC31" s="4">
        <f t="shared" si="18"/>
        <v>0</v>
      </c>
      <c r="BE31" s="3" t="str">
        <f t="shared" si="54"/>
        <v>Martin, Michael</v>
      </c>
      <c r="BF31" s="13"/>
      <c r="BG31" s="4" t="str">
        <f t="shared" si="20"/>
        <v/>
      </c>
      <c r="BH31" s="4">
        <f t="shared" si="21"/>
        <v>0</v>
      </c>
      <c r="BI31" s="13">
        <v>57</v>
      </c>
      <c r="BJ31" s="4">
        <f t="shared" si="22"/>
        <v>57</v>
      </c>
      <c r="BK31" s="4">
        <f t="shared" si="23"/>
        <v>-0.8</v>
      </c>
      <c r="BL31" s="13"/>
      <c r="BM31" s="4" t="str">
        <f t="shared" si="24"/>
        <v/>
      </c>
      <c r="BN31" s="4">
        <f t="shared" si="25"/>
        <v>-0.8</v>
      </c>
      <c r="BO31" s="13"/>
      <c r="BP31" s="4" t="str">
        <f t="shared" si="26"/>
        <v/>
      </c>
      <c r="BQ31" s="4">
        <f t="shared" si="27"/>
        <v>-0.8</v>
      </c>
    </row>
    <row r="32" spans="1:70" ht="15" customHeight="1">
      <c r="A32" s="3" t="s">
        <v>13</v>
      </c>
      <c r="B32" s="2" t="s">
        <v>4</v>
      </c>
      <c r="C32" s="13">
        <v>64</v>
      </c>
      <c r="D32" s="13">
        <f t="shared" si="28"/>
        <v>64</v>
      </c>
      <c r="E32" s="4">
        <f t="shared" si="29"/>
        <v>-8</v>
      </c>
      <c r="F32" s="13"/>
      <c r="G32" s="4" t="str">
        <f t="shared" si="30"/>
        <v/>
      </c>
      <c r="H32" s="4">
        <f t="shared" si="31"/>
        <v>-8</v>
      </c>
      <c r="I32" s="13"/>
      <c r="J32" s="4" t="str">
        <f t="shared" si="32"/>
        <v/>
      </c>
      <c r="K32" s="4">
        <f t="shared" si="33"/>
        <v>-8</v>
      </c>
      <c r="L32" s="13">
        <v>58</v>
      </c>
      <c r="M32" s="4">
        <f t="shared" si="34"/>
        <v>50</v>
      </c>
      <c r="N32" s="4">
        <f t="shared" si="35"/>
        <v>-5.6000000000000005</v>
      </c>
      <c r="O32" s="3" t="str">
        <f t="shared" si="0"/>
        <v>Miller, Allen</v>
      </c>
      <c r="P32" s="13"/>
      <c r="Q32" s="4" t="str">
        <f t="shared" si="36"/>
        <v/>
      </c>
      <c r="R32" s="4">
        <f t="shared" si="37"/>
        <v>-5.6000000000000005</v>
      </c>
      <c r="S32" s="13">
        <v>59</v>
      </c>
      <c r="T32" s="4">
        <f t="shared" si="38"/>
        <v>53.4</v>
      </c>
      <c r="U32" s="4">
        <f t="shared" si="39"/>
        <v>-4.8000000000000007</v>
      </c>
      <c r="V32" s="13"/>
      <c r="W32" s="4" t="str">
        <f t="shared" si="1"/>
        <v/>
      </c>
      <c r="X32" s="4">
        <f t="shared" si="40"/>
        <v>-4.8000000000000007</v>
      </c>
      <c r="Y32" s="13"/>
      <c r="Z32" s="4" t="str">
        <f t="shared" si="68"/>
        <v/>
      </c>
      <c r="AA32" s="4">
        <f t="shared" si="42"/>
        <v>-4.8000000000000007</v>
      </c>
      <c r="AC32" s="3" t="str">
        <f t="shared" si="2"/>
        <v>Miller, Allen</v>
      </c>
      <c r="AD32" s="13"/>
      <c r="AE32" s="4" t="str">
        <f t="shared" si="3"/>
        <v/>
      </c>
      <c r="AF32" s="4">
        <f t="shared" si="4"/>
        <v>-4.8000000000000007</v>
      </c>
      <c r="AG32" s="13"/>
      <c r="AH32" s="4" t="str">
        <f t="shared" si="5"/>
        <v/>
      </c>
      <c r="AI32" s="4">
        <f t="shared" si="6"/>
        <v>-4.8000000000000007</v>
      </c>
      <c r="AJ32" s="13"/>
      <c r="AK32" s="4" t="str">
        <f t="shared" si="7"/>
        <v/>
      </c>
      <c r="AL32" s="4">
        <f t="shared" si="8"/>
        <v>-4.8000000000000007</v>
      </c>
      <c r="AM32" s="13"/>
      <c r="AN32" s="4" t="str">
        <f t="shared" si="9"/>
        <v/>
      </c>
      <c r="AO32" s="4">
        <f t="shared" si="10"/>
        <v>-4.8000000000000007</v>
      </c>
      <c r="AQ32" s="3" t="str">
        <f t="shared" si="45"/>
        <v>Miller, Allen</v>
      </c>
      <c r="AR32" s="13"/>
      <c r="AS32" s="4" t="str">
        <f t="shared" si="46"/>
        <v/>
      </c>
      <c r="AT32" s="4">
        <f t="shared" si="13"/>
        <v>-4.8000000000000007</v>
      </c>
      <c r="AU32" s="13"/>
      <c r="AV32" s="4" t="str">
        <f t="shared" si="47"/>
        <v/>
      </c>
      <c r="AW32" s="4">
        <f t="shared" si="15"/>
        <v>-4.8000000000000007</v>
      </c>
      <c r="AX32" s="13"/>
      <c r="AY32" s="4" t="str">
        <f t="shared" si="48"/>
        <v/>
      </c>
      <c r="AZ32" s="4">
        <f t="shared" si="16"/>
        <v>-4.8000000000000007</v>
      </c>
      <c r="BA32" s="13"/>
      <c r="BB32" s="4" t="str">
        <f t="shared" si="49"/>
        <v/>
      </c>
      <c r="BC32" s="4">
        <f t="shared" si="18"/>
        <v>-4.8000000000000007</v>
      </c>
      <c r="BE32" s="3" t="str">
        <f t="shared" si="54"/>
        <v>Miller, Allen</v>
      </c>
      <c r="BF32" s="13"/>
      <c r="BG32" s="4" t="str">
        <f t="shared" si="20"/>
        <v/>
      </c>
      <c r="BH32" s="4">
        <f t="shared" si="21"/>
        <v>-4.8000000000000007</v>
      </c>
      <c r="BI32" s="13"/>
      <c r="BJ32" s="4" t="str">
        <f t="shared" si="22"/>
        <v/>
      </c>
      <c r="BK32" s="4">
        <f t="shared" si="23"/>
        <v>-4.8000000000000007</v>
      </c>
      <c r="BL32" s="13"/>
      <c r="BM32" s="4" t="str">
        <f t="shared" si="24"/>
        <v/>
      </c>
      <c r="BN32" s="4">
        <f t="shared" si="25"/>
        <v>-4.8000000000000007</v>
      </c>
      <c r="BO32" s="13"/>
      <c r="BP32" s="4" t="str">
        <f t="shared" si="26"/>
        <v/>
      </c>
      <c r="BQ32" s="4">
        <f t="shared" si="27"/>
        <v>-4.8000000000000007</v>
      </c>
    </row>
    <row r="33" spans="1:69" ht="15" customHeight="1">
      <c r="A33" s="3" t="s">
        <v>48</v>
      </c>
      <c r="B33" s="2"/>
      <c r="C33" s="13">
        <v>65</v>
      </c>
      <c r="D33" s="13">
        <f>IF(C33&gt;0,C33," ")</f>
        <v>65</v>
      </c>
      <c r="E33" s="4">
        <f>IF(C33&gt;0,(ROUND(54-AVERAGE(C33),0)*0.8),"")</f>
        <v>-8.8000000000000007</v>
      </c>
      <c r="F33" s="13"/>
      <c r="G33" s="4" t="str">
        <f>IF(F33&gt;0,F33+E33,"")</f>
        <v/>
      </c>
      <c r="H33" s="4">
        <f>IF(C33+F33&gt;0,(ROUND(54-AVERAGE(C33,F33),0)*0.8),"")</f>
        <v>-8.8000000000000007</v>
      </c>
      <c r="I33" s="13"/>
      <c r="J33" s="4" t="str">
        <f>IF(I33&gt;0,H33+I33,"")</f>
        <v/>
      </c>
      <c r="K33" s="4">
        <f>IF(C33+F33+I33&gt;0,(ROUND(54-AVERAGE(C33,F33,I33),0)*0.8),"")</f>
        <v>-8.8000000000000007</v>
      </c>
      <c r="L33" s="13"/>
      <c r="M33" s="4" t="str">
        <f>IF(L33&gt;0,K33+L33,"")</f>
        <v/>
      </c>
      <c r="N33" s="4">
        <f>IF(C33+F33+I33+L33&gt;0,(ROUND(54-AVERAGE(C33,F33,I33,L33),0)*0.8),"")</f>
        <v>-8.8000000000000007</v>
      </c>
      <c r="O33" s="3" t="str">
        <f t="shared" si="0"/>
        <v>Miller, Trent</v>
      </c>
      <c r="P33" s="13"/>
      <c r="Q33" s="4" t="str">
        <f>IF(P33&gt;0,P33+N33,"")</f>
        <v/>
      </c>
      <c r="R33" s="4">
        <f>IF(C33+F33+I33+L33+P33&gt;0,(ROUND(54-AVERAGE(C33,F33,I33,L33,P33),0)*0.8),"")</f>
        <v>-8.8000000000000007</v>
      </c>
      <c r="S33" s="13"/>
      <c r="T33" s="4" t="str">
        <f>IF(S33&gt;0,R33+S33,"")</f>
        <v/>
      </c>
      <c r="U33" s="4">
        <f>IF(C33+F33+I33+L33+P33+S33&gt;0,(ROUND(54-AVERAGE(C33,F33,I33,L33,P33,S33),0)*0.8),"")</f>
        <v>-8.8000000000000007</v>
      </c>
      <c r="V33" s="13"/>
      <c r="W33" s="4" t="str">
        <f t="shared" si="1"/>
        <v/>
      </c>
      <c r="X33" s="4">
        <f t="shared" si="40"/>
        <v>-8.8000000000000007</v>
      </c>
      <c r="Y33" s="13"/>
      <c r="Z33" s="4" t="str">
        <f>IF(Y33&gt;0,X33+Y33,"")</f>
        <v/>
      </c>
      <c r="AA33" s="4">
        <f t="shared" si="42"/>
        <v>-8.8000000000000007</v>
      </c>
      <c r="AC33" s="3" t="str">
        <f t="shared" si="2"/>
        <v>Miller, Trent</v>
      </c>
      <c r="AD33" s="13"/>
      <c r="AE33" s="4" t="str">
        <f t="shared" si="3"/>
        <v/>
      </c>
      <c r="AF33" s="4">
        <f t="shared" si="4"/>
        <v>-8.8000000000000007</v>
      </c>
      <c r="AG33" s="13"/>
      <c r="AH33" s="4" t="str">
        <f t="shared" si="5"/>
        <v/>
      </c>
      <c r="AI33" s="4">
        <f t="shared" si="6"/>
        <v>-8.8000000000000007</v>
      </c>
      <c r="AJ33" s="13"/>
      <c r="AK33" s="4" t="str">
        <f t="shared" si="7"/>
        <v/>
      </c>
      <c r="AL33" s="4">
        <f t="shared" si="8"/>
        <v>-8.8000000000000007</v>
      </c>
      <c r="AM33" s="13"/>
      <c r="AN33" s="4" t="str">
        <f t="shared" si="9"/>
        <v/>
      </c>
      <c r="AO33" s="4">
        <f t="shared" si="10"/>
        <v>-8.8000000000000007</v>
      </c>
      <c r="AQ33" s="3" t="str">
        <f t="shared" si="45"/>
        <v>Miller, Trent</v>
      </c>
      <c r="AR33" s="13"/>
      <c r="AS33" s="4" t="str">
        <f t="shared" si="46"/>
        <v/>
      </c>
      <c r="AT33" s="4">
        <f t="shared" si="13"/>
        <v>-8.8000000000000007</v>
      </c>
      <c r="AU33" s="13"/>
      <c r="AV33" s="4" t="str">
        <f t="shared" si="47"/>
        <v/>
      </c>
      <c r="AW33" s="4">
        <f t="shared" si="15"/>
        <v>-8.8000000000000007</v>
      </c>
      <c r="AX33" s="13"/>
      <c r="AY33" s="4" t="str">
        <f t="shared" si="48"/>
        <v/>
      </c>
      <c r="AZ33" s="4">
        <f t="shared" si="16"/>
        <v>-8.8000000000000007</v>
      </c>
      <c r="BA33" s="13"/>
      <c r="BB33" s="4" t="str">
        <f t="shared" si="49"/>
        <v/>
      </c>
      <c r="BC33" s="4">
        <f t="shared" si="18"/>
        <v>-8.8000000000000007</v>
      </c>
      <c r="BE33" s="3" t="str">
        <f t="shared" si="54"/>
        <v>Miller, Trent</v>
      </c>
      <c r="BF33" s="13"/>
      <c r="BG33" s="4" t="str">
        <f t="shared" si="20"/>
        <v/>
      </c>
      <c r="BH33" s="4">
        <f t="shared" si="21"/>
        <v>-8.8000000000000007</v>
      </c>
      <c r="BI33" s="13"/>
      <c r="BJ33" s="4" t="str">
        <f t="shared" si="22"/>
        <v/>
      </c>
      <c r="BK33" s="4">
        <f t="shared" si="23"/>
        <v>-8.8000000000000007</v>
      </c>
      <c r="BL33" s="13"/>
      <c r="BM33" s="4" t="str">
        <f t="shared" si="24"/>
        <v/>
      </c>
      <c r="BN33" s="4">
        <f t="shared" si="25"/>
        <v>-8.8000000000000007</v>
      </c>
      <c r="BO33" s="13"/>
      <c r="BP33" s="4" t="str">
        <f t="shared" si="26"/>
        <v/>
      </c>
      <c r="BQ33" s="4">
        <f t="shared" si="27"/>
        <v>-8.8000000000000007</v>
      </c>
    </row>
    <row r="34" spans="1:69" ht="15" customHeight="1">
      <c r="A34" s="3" t="s">
        <v>59</v>
      </c>
      <c r="B34" s="2"/>
      <c r="C34" s="13"/>
      <c r="D34" s="13" t="str">
        <f t="shared" ref="D34" si="69">IF(C34&gt;0,C34," ")</f>
        <v xml:space="preserve"> </v>
      </c>
      <c r="E34" s="4" t="str">
        <f t="shared" ref="E34" si="70">IF(C34&gt;0,(ROUND(54-AVERAGE(C34),0)*0.8),"")</f>
        <v/>
      </c>
      <c r="F34" s="13"/>
      <c r="G34" s="4" t="str">
        <f t="shared" ref="G34" si="71">IF(F34&gt;0,F34+E34,"")</f>
        <v/>
      </c>
      <c r="H34" s="4" t="str">
        <f t="shared" ref="H34" si="72">IF(C34+F34&gt;0,(ROUND(54-AVERAGE(C34,F34),0)*0.8),"")</f>
        <v/>
      </c>
      <c r="I34" s="13"/>
      <c r="J34" s="4" t="str">
        <f t="shared" ref="J34" si="73">IF(I34&gt;0,H34+I34,"")</f>
        <v/>
      </c>
      <c r="K34" s="4" t="str">
        <f t="shared" ref="K34" si="74">IF(C34+F34+I34&gt;0,(ROUND(54-AVERAGE(C34,F34,I34),0)*0.8),"")</f>
        <v/>
      </c>
      <c r="L34" s="13"/>
      <c r="M34" s="4" t="str">
        <f t="shared" ref="M34" si="75">IF(L34&gt;0,K34+L34,"")</f>
        <v/>
      </c>
      <c r="N34" s="4" t="str">
        <f t="shared" ref="N34" si="76">IF(C34+F34+I34+L34&gt;0,(ROUND(54-AVERAGE(C34,F34,I34,L34),0)*0.8),"")</f>
        <v/>
      </c>
      <c r="O34" s="3" t="str">
        <f t="shared" si="0"/>
        <v>Phillips, Austin</v>
      </c>
      <c r="P34" s="21">
        <v>70</v>
      </c>
      <c r="Q34" s="4" t="e">
        <f t="shared" ref="Q34" si="77">IF(P34&gt;0,P34+N34,"")</f>
        <v>#VALUE!</v>
      </c>
      <c r="R34" s="4">
        <f t="shared" ref="R34" si="78">IF(C34+F34+I34+L34+P34&gt;0,(ROUND(54-AVERAGE(C34,F34,I34,L34,P34),0)*0.8),"")</f>
        <v>-12.8</v>
      </c>
      <c r="S34" s="13"/>
      <c r="T34" s="4" t="str">
        <f t="shared" ref="T34" si="79">IF(S34&gt;0,R34+S34,"")</f>
        <v/>
      </c>
      <c r="U34" s="4">
        <f t="shared" ref="U34" si="80">IF(C34+F34+I34+L34+P34+S34&gt;0,(ROUND(54-AVERAGE(C34,F34,I34,L34,P34,S34),0)*0.8),"")</f>
        <v>-12.8</v>
      </c>
      <c r="V34" s="13"/>
      <c r="W34" s="4" t="str">
        <f t="shared" si="1"/>
        <v/>
      </c>
      <c r="X34" s="4">
        <f t="shared" si="40"/>
        <v>-12.8</v>
      </c>
      <c r="Y34" s="13"/>
      <c r="Z34" s="4" t="str">
        <f t="shared" ref="Z34:Z38" si="81">IF(Y34&gt;0,X34+Y34,"")</f>
        <v/>
      </c>
      <c r="AA34" s="4">
        <f t="shared" si="42"/>
        <v>-12.8</v>
      </c>
      <c r="AC34" s="3" t="str">
        <f t="shared" si="2"/>
        <v>Phillips, Austin</v>
      </c>
      <c r="AD34" s="13"/>
      <c r="AE34" s="4" t="str">
        <f t="shared" si="3"/>
        <v/>
      </c>
      <c r="AF34" s="4">
        <f t="shared" si="4"/>
        <v>-12.8</v>
      </c>
      <c r="AG34" s="13"/>
      <c r="AH34" s="4" t="str">
        <f t="shared" si="5"/>
        <v/>
      </c>
      <c r="AI34" s="4">
        <f t="shared" si="6"/>
        <v>-12.8</v>
      </c>
      <c r="AJ34" s="13"/>
      <c r="AK34" s="4" t="str">
        <f t="shared" si="7"/>
        <v/>
      </c>
      <c r="AL34" s="4">
        <f t="shared" si="8"/>
        <v>-12.8</v>
      </c>
      <c r="AM34" s="13"/>
      <c r="AN34" s="4" t="str">
        <f t="shared" si="9"/>
        <v/>
      </c>
      <c r="AO34" s="4">
        <f t="shared" si="10"/>
        <v>-12.8</v>
      </c>
      <c r="AQ34" s="3" t="str">
        <f t="shared" si="45"/>
        <v>Phillips, Austin</v>
      </c>
      <c r="AR34" s="13"/>
      <c r="AS34" s="4" t="str">
        <f t="shared" si="46"/>
        <v/>
      </c>
      <c r="AT34" s="4">
        <f t="shared" si="13"/>
        <v>-12.8</v>
      </c>
      <c r="AU34" s="13"/>
      <c r="AV34" s="4" t="str">
        <f t="shared" si="47"/>
        <v/>
      </c>
      <c r="AW34" s="4">
        <f t="shared" si="15"/>
        <v>-12.8</v>
      </c>
      <c r="AX34" s="13"/>
      <c r="AY34" s="4" t="str">
        <f t="shared" si="48"/>
        <v/>
      </c>
      <c r="AZ34" s="4">
        <f t="shared" si="16"/>
        <v>-12.8</v>
      </c>
      <c r="BA34" s="13"/>
      <c r="BB34" s="4" t="str">
        <f t="shared" si="49"/>
        <v/>
      </c>
      <c r="BC34" s="4">
        <f t="shared" si="18"/>
        <v>-12.8</v>
      </c>
      <c r="BE34" s="3" t="str">
        <f t="shared" si="54"/>
        <v>Phillips, Austin</v>
      </c>
      <c r="BF34" s="13"/>
      <c r="BG34" s="4" t="str">
        <f t="shared" si="20"/>
        <v/>
      </c>
      <c r="BH34" s="4">
        <f t="shared" si="21"/>
        <v>-12.8</v>
      </c>
      <c r="BI34" s="13"/>
      <c r="BJ34" s="4" t="str">
        <f t="shared" si="22"/>
        <v/>
      </c>
      <c r="BK34" s="4">
        <f t="shared" si="23"/>
        <v>-12.8</v>
      </c>
      <c r="BL34" s="13"/>
      <c r="BM34" s="4" t="str">
        <f t="shared" si="24"/>
        <v/>
      </c>
      <c r="BN34" s="4">
        <f t="shared" si="25"/>
        <v>-12.8</v>
      </c>
      <c r="BO34" s="13"/>
      <c r="BP34" s="4" t="str">
        <f t="shared" si="26"/>
        <v/>
      </c>
      <c r="BQ34" s="4">
        <f t="shared" si="27"/>
        <v>-12.8</v>
      </c>
    </row>
    <row r="35" spans="1:69" ht="15" customHeight="1">
      <c r="A35" s="3" t="s">
        <v>9</v>
      </c>
      <c r="B35" s="2" t="s">
        <v>4</v>
      </c>
      <c r="C35" s="13"/>
      <c r="D35" s="13" t="str">
        <f t="shared" si="28"/>
        <v xml:space="preserve"> </v>
      </c>
      <c r="E35" s="4" t="str">
        <f t="shared" si="29"/>
        <v/>
      </c>
      <c r="F35" s="13"/>
      <c r="G35" s="4" t="str">
        <f t="shared" si="30"/>
        <v/>
      </c>
      <c r="H35" s="4" t="str">
        <f t="shared" si="31"/>
        <v/>
      </c>
      <c r="I35" s="13"/>
      <c r="J35" s="4" t="str">
        <f t="shared" si="32"/>
        <v/>
      </c>
      <c r="K35" s="4" t="str">
        <f t="shared" si="33"/>
        <v/>
      </c>
      <c r="L35" s="13"/>
      <c r="M35" s="4" t="str">
        <f t="shared" si="34"/>
        <v/>
      </c>
      <c r="N35" s="4" t="str">
        <f t="shared" si="35"/>
        <v/>
      </c>
      <c r="O35" s="3" t="str">
        <f t="shared" si="0"/>
        <v>Pinkston, Matthew</v>
      </c>
      <c r="P35" s="13"/>
      <c r="Q35" s="4" t="str">
        <f t="shared" si="36"/>
        <v/>
      </c>
      <c r="R35" s="4" t="str">
        <f t="shared" si="37"/>
        <v/>
      </c>
      <c r="S35" s="13"/>
      <c r="T35" s="4" t="str">
        <f t="shared" si="38"/>
        <v/>
      </c>
      <c r="U35" s="4" t="str">
        <f t="shared" si="39"/>
        <v/>
      </c>
      <c r="V35" s="13"/>
      <c r="W35" s="4" t="str">
        <f t="shared" si="1"/>
        <v/>
      </c>
      <c r="X35" s="4" t="str">
        <f t="shared" si="40"/>
        <v/>
      </c>
      <c r="Y35" s="13"/>
      <c r="Z35" s="4" t="str">
        <f t="shared" si="81"/>
        <v/>
      </c>
      <c r="AA35" s="4" t="str">
        <f t="shared" si="42"/>
        <v/>
      </c>
      <c r="AC35" s="3" t="str">
        <f t="shared" si="2"/>
        <v>Pinkston, Matthew</v>
      </c>
      <c r="AD35" s="13"/>
      <c r="AE35" s="4" t="str">
        <f t="shared" si="3"/>
        <v/>
      </c>
      <c r="AF35" s="4" t="str">
        <f t="shared" si="4"/>
        <v/>
      </c>
      <c r="AG35" s="13"/>
      <c r="AH35" s="4" t="str">
        <f t="shared" si="5"/>
        <v/>
      </c>
      <c r="AI35" s="4" t="str">
        <f t="shared" si="6"/>
        <v/>
      </c>
      <c r="AJ35" s="13"/>
      <c r="AK35" s="4" t="str">
        <f t="shared" si="7"/>
        <v/>
      </c>
      <c r="AL35" s="4" t="str">
        <f t="shared" si="8"/>
        <v/>
      </c>
      <c r="AM35" s="13"/>
      <c r="AN35" s="4" t="str">
        <f t="shared" si="9"/>
        <v/>
      </c>
      <c r="AO35" s="4" t="str">
        <f t="shared" si="10"/>
        <v/>
      </c>
      <c r="AQ35" s="3" t="str">
        <f t="shared" si="45"/>
        <v>Pinkston, Matthew</v>
      </c>
      <c r="AR35" s="13"/>
      <c r="AS35" s="4" t="str">
        <f t="shared" si="46"/>
        <v/>
      </c>
      <c r="AT35" s="4" t="str">
        <f t="shared" si="13"/>
        <v/>
      </c>
      <c r="AU35" s="13"/>
      <c r="AV35" s="4" t="str">
        <f t="shared" si="47"/>
        <v/>
      </c>
      <c r="AW35" s="4" t="str">
        <f t="shared" si="15"/>
        <v/>
      </c>
      <c r="AX35" s="13"/>
      <c r="AY35" s="4" t="str">
        <f t="shared" si="48"/>
        <v/>
      </c>
      <c r="AZ35" s="4" t="str">
        <f t="shared" si="16"/>
        <v/>
      </c>
      <c r="BA35" s="13"/>
      <c r="BB35" s="4" t="str">
        <f t="shared" si="49"/>
        <v/>
      </c>
      <c r="BC35" s="4" t="str">
        <f t="shared" si="18"/>
        <v/>
      </c>
      <c r="BE35" s="3" t="str">
        <f t="shared" si="54"/>
        <v>Pinkston, Matthew</v>
      </c>
      <c r="BF35" s="13"/>
      <c r="BG35" s="4" t="str">
        <f t="shared" si="20"/>
        <v/>
      </c>
      <c r="BH35" s="4" t="str">
        <f t="shared" si="21"/>
        <v/>
      </c>
      <c r="BI35" s="13"/>
      <c r="BJ35" s="4" t="str">
        <f t="shared" si="22"/>
        <v/>
      </c>
      <c r="BK35" s="4" t="str">
        <f t="shared" si="23"/>
        <v/>
      </c>
      <c r="BL35" s="13"/>
      <c r="BM35" s="4" t="str">
        <f t="shared" si="24"/>
        <v/>
      </c>
      <c r="BN35" s="4" t="str">
        <f t="shared" si="25"/>
        <v/>
      </c>
      <c r="BO35" s="13"/>
      <c r="BP35" s="4" t="str">
        <f t="shared" si="26"/>
        <v/>
      </c>
      <c r="BQ35" s="4" t="str">
        <f t="shared" si="27"/>
        <v/>
      </c>
    </row>
    <row r="36" spans="1:69" ht="15" customHeight="1">
      <c r="A36" s="3" t="s">
        <v>88</v>
      </c>
      <c r="B36" s="2"/>
      <c r="C36" s="13"/>
      <c r="D36" s="13" t="str">
        <f>IF(C36&gt;0,C36," ")</f>
        <v xml:space="preserve"> </v>
      </c>
      <c r="E36" s="4" t="str">
        <f>IF(C36&gt;0,(ROUND(54-AVERAGE(C36),0)*0.8),"")</f>
        <v/>
      </c>
      <c r="F36" s="13"/>
      <c r="G36" s="4" t="str">
        <f>IF(F36&gt;0,F36+E36,"")</f>
        <v/>
      </c>
      <c r="H36" s="4" t="str">
        <f>IF(C36+F36&gt;0,(ROUND(54-AVERAGE(C36,F36),0)*0.8),"")</f>
        <v/>
      </c>
      <c r="I36" s="13"/>
      <c r="J36" s="4" t="str">
        <f>IF(I36&gt;0,H36+I36,"")</f>
        <v/>
      </c>
      <c r="K36" s="4" t="str">
        <f>IF(C36+F36+I36&gt;0,(ROUND(54-AVERAGE(C36,F36,I36),0)*0.8),"")</f>
        <v/>
      </c>
      <c r="L36" s="13"/>
      <c r="M36" s="4" t="str">
        <f>IF(L36&gt;0,K36+L36,"")</f>
        <v/>
      </c>
      <c r="N36" s="4" t="str">
        <f>IF(C36+F36+I36+L36&gt;0,(ROUND(54-AVERAGE(C36,F36,I36,L36),0)*0.8),"")</f>
        <v/>
      </c>
      <c r="O36" s="3" t="str">
        <f>A36</f>
        <v>Raisor, Darryl</v>
      </c>
      <c r="P36" s="13"/>
      <c r="Q36" s="4" t="str">
        <f>IF(P36&gt;0,P36+N36,"")</f>
        <v/>
      </c>
      <c r="R36" s="4" t="str">
        <f>IF(C36+F36+I36+L36+P36&gt;0,(ROUND(54-AVERAGE(C36,F36,I36,L36,P36),0)*0.8),"")</f>
        <v/>
      </c>
      <c r="S36" s="13"/>
      <c r="T36" s="4" t="str">
        <f>IF(S36&gt;0,R36+S36,"")</f>
        <v/>
      </c>
      <c r="U36" s="4" t="str">
        <f>IF(C36+F36+I36+L36+P36+S36&gt;0,(ROUND(54-AVERAGE(C36,F36,I36,L36,P36,S36),0)*0.8),"")</f>
        <v/>
      </c>
      <c r="V36" s="13"/>
      <c r="W36" s="4" t="str">
        <f>IF(V36&gt;0,V36+U36,"")</f>
        <v/>
      </c>
      <c r="X36" s="4" t="str">
        <f>IF(C36+F36+I36+L36+P36+S36+V36&gt;0,(ROUND(54-AVERAGE(C36,F36,I36,L36,P36,S36,V36),0)*0.8),"")</f>
        <v/>
      </c>
      <c r="Y36" s="13"/>
      <c r="Z36" s="4" t="str">
        <f>IF(Y36&gt;0,X36+Y36,"")</f>
        <v/>
      </c>
      <c r="AA36" s="4" t="str">
        <f>IF(C36+F36+I36+L36+P36+S36+V36+Y36&gt;0,(ROUND(54-AVERAGE(C36,F36,I36,L36,P36,S36,V36,Y36),0)*0.8),"")</f>
        <v/>
      </c>
      <c r="AC36" s="3" t="str">
        <f>A36</f>
        <v>Raisor, Darryl</v>
      </c>
      <c r="AD36" s="13"/>
      <c r="AE36" s="4" t="str">
        <f>IF(AD36&gt;0,AA36+AD36,"")</f>
        <v/>
      </c>
      <c r="AF36" s="4" t="str">
        <f>IF(C36+F36+I36+L36+P36+S36+V36+Y36+AD36&gt;0,(ROUND(54-AVERAGE(C36,F36,I36,L36,P36,S36,V36,Y36,AD36),0)*0.8),"")</f>
        <v/>
      </c>
      <c r="AG36" s="13"/>
      <c r="AH36" s="4" t="str">
        <f>IF(AG36&gt;0,AF36+AG36,"")</f>
        <v/>
      </c>
      <c r="AI36" s="4" t="str">
        <f>IF(C36+F36+I36+L36+P36+S36+V36+Y36+AD36+AG36&gt;0,(ROUND(54-AVERAGE(C36,F36,I36,L36,P36,S36,V36,Y36,AD36,AG36),0)*0.8),"")</f>
        <v/>
      </c>
      <c r="AJ36" s="13"/>
      <c r="AK36" s="4" t="str">
        <f>IF(AJ36&gt;0,AI36+AJ36,"")</f>
        <v/>
      </c>
      <c r="AL36" s="4" t="str">
        <f>IF(C36+F36+I36+L36+P36+S36+V36+Y36+AD36+AG36+AJ36&gt;0,(ROUND(54-AVERAGE(C36,F36,I36,L36,P36,S36,V36,Y36,AD36,AG36,AJ36),0)*0.8),"")</f>
        <v/>
      </c>
      <c r="AM36" s="13"/>
      <c r="AN36" s="4" t="str">
        <f>IF(AM36&gt;0,AL36+AM36,"")</f>
        <v/>
      </c>
      <c r="AO36" s="4" t="str">
        <f>IF(C36+F36+I36+L36+P36+S36+V36+Y36+AD36+AG36+AJ36+AM36&gt;0,(ROUND(54-AVERAGE(C36,F36,I36,L36,P36,S36,V36,Y36,AD36,AG36,AJ36,AM36),0)*0.8),"")</f>
        <v/>
      </c>
      <c r="AQ36" s="3" t="str">
        <f>O36</f>
        <v>Raisor, Darryl</v>
      </c>
      <c r="AR36" s="13"/>
      <c r="AS36" s="4" t="str">
        <f>IF(AR36&gt;0,AO36+AR36,"")</f>
        <v/>
      </c>
      <c r="AT36" s="4" t="str">
        <f>IF(C36+F36+I36+L36+P36+S36+V36+Y36+AD36+AG36+AJ36+AM36+AR36&gt;0,(ROUND(54-AVERAGE(C36,F36,I36,L36,P36,S36,V36,Y36,AD36,AG36,AJ36,AM36,AR36),0)*0.8),"")</f>
        <v/>
      </c>
      <c r="AU36" s="13"/>
      <c r="AV36" s="4" t="str">
        <f>IF(AU36&gt;0,AT36+AU36,"")</f>
        <v/>
      </c>
      <c r="AW36" s="4" t="str">
        <f>IF(C36+F36+I36+L36+P36+S36+V36+Y36+AD36+AG36+AJ36+AM36+AR36+AU36&gt;0,(ROUND(54-AVERAGE(C36,F36,I36,L36,P36,S36,V36,Y36,AD36,AG36,AJ36,AM36,AR36,AU36),0)*0.8),"")</f>
        <v/>
      </c>
      <c r="AX36" s="13"/>
      <c r="AY36" s="4" t="str">
        <f>IF(AX36&gt;0,AW36+AX36,"")</f>
        <v/>
      </c>
      <c r="AZ36" s="4" t="str">
        <f>IF(C36+F36+I36+L36+P36+S36+V36+Y36+AD36+AG36+AJ36+AM36+AR36+AU36+AX36&gt;0,(ROUND(54-AVERAGE(C36,F36,I36,L36,P36,S36,V36,Y36,AD36,AG36,AJ36,AM36,AR36,AU36,AX36),0)*0.8),"")</f>
        <v/>
      </c>
      <c r="BA36" s="13"/>
      <c r="BB36" s="4" t="str">
        <f>IF(BA36&gt;0,AZ36+BA36,"")</f>
        <v/>
      </c>
      <c r="BC36" s="4" t="str">
        <f>IF(C36+F36+I36+L36+P36+S36+V36+Y36+AD36+AG36+AJ36+AM36+AR36+AU36+AX36+BA36&gt;0,(ROUND(54-AVERAGE(C36,F36,I36,L36,P36,S36,V36,Y36,AD36,AG36,AJ36,AM36,AR36,AU36,AX36,BA36),0)*0.8),"")</f>
        <v/>
      </c>
      <c r="BE36" s="3" t="str">
        <f>AC36</f>
        <v>Raisor, Darryl</v>
      </c>
      <c r="BF36" s="13"/>
      <c r="BG36" s="4" t="str">
        <f>IF(BF36&gt;0,BC36+BF36,"")</f>
        <v/>
      </c>
      <c r="BH36" s="4" t="str">
        <f>IF(C36+F36+I36+L36+P36+S36+V36+Y36+AD36+AG36+AJ36+AM36+AR36+AU36+AX36+BA36+BF36&gt;0,(ROUND(54-AVERAGE(C36,F36,I36,L36,P36,S36,V36,Y36,AD36,AG36,AJ36,AM36,AR36,AU36,AX36,BA36,BF36),0)*0.8),"")</f>
        <v/>
      </c>
      <c r="BI36" s="13"/>
      <c r="BJ36" s="4" t="str">
        <f>IF(BI36&gt;0,BH36+BI36,"")</f>
        <v/>
      </c>
      <c r="BK36" s="4" t="str">
        <f>IF(C36+F36+I36+L36+P36+S36+V36+Y36+AD36+AG36+AJ36+AM36+AR36+AU36+AX36+BA36+BF36+BI36&gt;0,(ROUND(54-AVERAGE(C36,F36,I36,L36,P36,S36,V36,Y36,AD36,AG36,AJ36,AM36,AR36,AU36,AX36,BA36,BF36,BI36),0)*0.8),"")</f>
        <v/>
      </c>
      <c r="BL36" s="13"/>
      <c r="BM36" s="4" t="str">
        <f>IF(BL36&gt;0,BK36+BL36,"")</f>
        <v/>
      </c>
      <c r="BN36" s="4" t="str">
        <f>IF(C36+F36+I36+L36+P36+S36+V36+Y36+AD36+AG36+AJ36+AM36+AR36+AU36+AX36+BA36+BF36+BI36+BL36&gt;0,(ROUND(54-AVERAGE(C36,F36,I36,L36,P36,S36,V36,Y36,AD36,AG36,AJ36,AM36,AR36,AU36,AX36,BA36,BF36,BI36,BL36),0)*0.8),"")</f>
        <v/>
      </c>
      <c r="BO36" s="13">
        <v>68</v>
      </c>
      <c r="BP36" s="4" t="e">
        <f>IF(BO36&gt;0,BN36+BO36,"")</f>
        <v>#VALUE!</v>
      </c>
      <c r="BQ36" s="4">
        <f>IF(C36+F36+I36+L36+P36+S36+V36+Y36+AD36+AG36+AJ36+AM36+AR36+AU36+AX36+BA36+BF36+BI36+BL36+BO36&gt;0,(ROUND(54-AVERAGE(C36,F36,I36,L36,P36,S36,V36,Y36,AD36,AG36,AJ36,AM36,AR36,AU36,AX36,BA36,BF36,BI36,BL36,BO36),0)*0.8),"")</f>
        <v>-11.200000000000001</v>
      </c>
    </row>
    <row r="37" spans="1:69" ht="15" customHeight="1">
      <c r="A37" s="3" t="s">
        <v>2</v>
      </c>
      <c r="B37" s="2" t="s">
        <v>4</v>
      </c>
      <c r="C37" s="13">
        <v>54</v>
      </c>
      <c r="D37" s="16">
        <f t="shared" si="28"/>
        <v>54</v>
      </c>
      <c r="E37" s="4">
        <f t="shared" si="29"/>
        <v>0</v>
      </c>
      <c r="F37" s="13">
        <v>58</v>
      </c>
      <c r="G37" s="4">
        <f t="shared" si="30"/>
        <v>58</v>
      </c>
      <c r="H37" s="4">
        <f t="shared" si="31"/>
        <v>-1.6</v>
      </c>
      <c r="I37" s="13">
        <v>55</v>
      </c>
      <c r="J37" s="4">
        <f t="shared" si="32"/>
        <v>53.4</v>
      </c>
      <c r="K37" s="4">
        <f t="shared" si="33"/>
        <v>-1.6</v>
      </c>
      <c r="L37" s="13">
        <v>55</v>
      </c>
      <c r="M37" s="4">
        <f t="shared" si="34"/>
        <v>53.4</v>
      </c>
      <c r="N37" s="4">
        <f t="shared" si="35"/>
        <v>-1.6</v>
      </c>
      <c r="O37" s="3" t="str">
        <f t="shared" si="0"/>
        <v>Richardson, Rex</v>
      </c>
      <c r="P37" s="13">
        <v>52</v>
      </c>
      <c r="Q37" s="25">
        <f t="shared" si="36"/>
        <v>50.4</v>
      </c>
      <c r="R37" s="4">
        <f t="shared" si="37"/>
        <v>-0.8</v>
      </c>
      <c r="S37" s="13">
        <v>57</v>
      </c>
      <c r="T37" s="4">
        <f t="shared" si="38"/>
        <v>56.2</v>
      </c>
      <c r="U37" s="4">
        <f t="shared" si="39"/>
        <v>-0.8</v>
      </c>
      <c r="V37" s="13">
        <v>49</v>
      </c>
      <c r="W37" s="18">
        <f t="shared" si="1"/>
        <v>48.2</v>
      </c>
      <c r="X37" s="4">
        <f t="shared" si="40"/>
        <v>0</v>
      </c>
      <c r="Y37" s="13">
        <v>57</v>
      </c>
      <c r="Z37" s="4">
        <f t="shared" si="81"/>
        <v>57</v>
      </c>
      <c r="AA37" s="4">
        <f t="shared" si="42"/>
        <v>-0.8</v>
      </c>
      <c r="AC37" s="3" t="str">
        <f t="shared" si="2"/>
        <v>Richardson, Rex</v>
      </c>
      <c r="AD37" s="13">
        <v>49</v>
      </c>
      <c r="AE37" s="19">
        <f t="shared" si="3"/>
        <v>48.2</v>
      </c>
      <c r="AF37" s="4">
        <f t="shared" si="4"/>
        <v>0</v>
      </c>
      <c r="AG37" s="13">
        <v>58</v>
      </c>
      <c r="AH37" s="4">
        <f t="shared" si="5"/>
        <v>58</v>
      </c>
      <c r="AI37" s="4">
        <f t="shared" si="6"/>
        <v>0</v>
      </c>
      <c r="AJ37" s="13">
        <v>51</v>
      </c>
      <c r="AK37" s="4">
        <f t="shared" si="7"/>
        <v>51</v>
      </c>
      <c r="AL37" s="4">
        <f t="shared" si="8"/>
        <v>0</v>
      </c>
      <c r="AM37" s="13">
        <v>52</v>
      </c>
      <c r="AN37" s="4">
        <f t="shared" si="9"/>
        <v>52</v>
      </c>
      <c r="AO37" s="4">
        <f t="shared" si="10"/>
        <v>0</v>
      </c>
      <c r="AQ37" s="3" t="str">
        <f t="shared" si="45"/>
        <v>Richardson, Rex</v>
      </c>
      <c r="AR37" s="13">
        <v>52</v>
      </c>
      <c r="AS37" s="4">
        <f t="shared" si="46"/>
        <v>52</v>
      </c>
      <c r="AT37" s="4">
        <f t="shared" si="13"/>
        <v>0</v>
      </c>
      <c r="AU37" s="13"/>
      <c r="AV37" s="4" t="str">
        <f t="shared" si="47"/>
        <v/>
      </c>
      <c r="AW37" s="4">
        <f t="shared" si="15"/>
        <v>0</v>
      </c>
      <c r="AX37" s="13">
        <v>48</v>
      </c>
      <c r="AY37" s="20">
        <f t="shared" si="48"/>
        <v>48</v>
      </c>
      <c r="AZ37" s="4">
        <f t="shared" si="16"/>
        <v>0.8</v>
      </c>
      <c r="BA37" s="13">
        <v>51</v>
      </c>
      <c r="BB37" s="4">
        <f t="shared" si="49"/>
        <v>51.8</v>
      </c>
      <c r="BC37" s="4">
        <f t="shared" si="18"/>
        <v>0.8</v>
      </c>
      <c r="BE37" s="3" t="str">
        <f t="shared" si="54"/>
        <v>Richardson, Rex</v>
      </c>
      <c r="BF37" s="13">
        <v>47</v>
      </c>
      <c r="BG37" s="18">
        <f t="shared" si="20"/>
        <v>47.8</v>
      </c>
      <c r="BH37" s="4">
        <f t="shared" si="21"/>
        <v>0.8</v>
      </c>
      <c r="BI37" s="13">
        <v>55</v>
      </c>
      <c r="BJ37" s="4">
        <f t="shared" si="22"/>
        <v>55.8</v>
      </c>
      <c r="BK37" s="4">
        <f t="shared" si="23"/>
        <v>0.8</v>
      </c>
      <c r="BL37" s="13">
        <v>51</v>
      </c>
      <c r="BM37" s="4">
        <f t="shared" si="24"/>
        <v>51.8</v>
      </c>
      <c r="BN37" s="4">
        <f t="shared" si="25"/>
        <v>0.8</v>
      </c>
      <c r="BO37" s="13">
        <v>55</v>
      </c>
      <c r="BP37" s="4">
        <f t="shared" si="26"/>
        <v>55.8</v>
      </c>
      <c r="BQ37" s="4">
        <f t="shared" si="27"/>
        <v>0.8</v>
      </c>
    </row>
    <row r="38" spans="1:69" ht="15" customHeight="1">
      <c r="A38" s="3" t="s">
        <v>21</v>
      </c>
      <c r="B38" s="2" t="s">
        <v>4</v>
      </c>
      <c r="C38" s="13"/>
      <c r="D38" s="13" t="str">
        <f t="shared" si="28"/>
        <v xml:space="preserve"> </v>
      </c>
      <c r="E38" s="4" t="str">
        <f t="shared" si="29"/>
        <v/>
      </c>
      <c r="F38" s="13"/>
      <c r="G38" s="4" t="str">
        <f t="shared" si="30"/>
        <v/>
      </c>
      <c r="H38" s="4" t="str">
        <f t="shared" si="31"/>
        <v/>
      </c>
      <c r="I38" s="13"/>
      <c r="J38" s="4" t="str">
        <f t="shared" si="32"/>
        <v/>
      </c>
      <c r="K38" s="4" t="str">
        <f t="shared" si="33"/>
        <v/>
      </c>
      <c r="L38" s="13"/>
      <c r="M38" s="4" t="str">
        <f t="shared" si="34"/>
        <v/>
      </c>
      <c r="N38" s="4" t="str">
        <f t="shared" si="35"/>
        <v/>
      </c>
      <c r="O38" s="3" t="str">
        <f t="shared" si="0"/>
        <v>Rollins, Darryl</v>
      </c>
      <c r="P38" s="13">
        <v>57</v>
      </c>
      <c r="Q38" s="4" t="e">
        <f t="shared" si="36"/>
        <v>#VALUE!</v>
      </c>
      <c r="R38" s="4">
        <f t="shared" si="37"/>
        <v>-2.4000000000000004</v>
      </c>
      <c r="S38" s="13"/>
      <c r="T38" s="4" t="str">
        <f t="shared" si="38"/>
        <v/>
      </c>
      <c r="U38" s="4">
        <f t="shared" si="39"/>
        <v>-2.4000000000000004</v>
      </c>
      <c r="V38" s="13"/>
      <c r="W38" s="4" t="str">
        <f t="shared" si="1"/>
        <v/>
      </c>
      <c r="X38" s="4">
        <f t="shared" si="40"/>
        <v>-2.4000000000000004</v>
      </c>
      <c r="Y38" s="13"/>
      <c r="Z38" s="4" t="str">
        <f t="shared" si="81"/>
        <v/>
      </c>
      <c r="AA38" s="4">
        <f t="shared" si="42"/>
        <v>-2.4000000000000004</v>
      </c>
      <c r="AC38" s="3" t="str">
        <f t="shared" si="2"/>
        <v>Rollins, Darryl</v>
      </c>
      <c r="AD38" s="13">
        <v>57</v>
      </c>
      <c r="AE38" s="4">
        <f t="shared" si="3"/>
        <v>54.6</v>
      </c>
      <c r="AF38" s="4">
        <f t="shared" si="4"/>
        <v>-2.4000000000000004</v>
      </c>
      <c r="AG38" s="13">
        <v>56</v>
      </c>
      <c r="AH38" s="4">
        <f t="shared" si="5"/>
        <v>53.6</v>
      </c>
      <c r="AI38" s="4">
        <f t="shared" si="6"/>
        <v>-2.4000000000000004</v>
      </c>
      <c r="AJ38" s="13">
        <v>51</v>
      </c>
      <c r="AK38" s="19">
        <f t="shared" si="7"/>
        <v>48.6</v>
      </c>
      <c r="AL38" s="4">
        <f t="shared" si="8"/>
        <v>-0.8</v>
      </c>
      <c r="AM38" s="13">
        <v>57</v>
      </c>
      <c r="AN38" s="24">
        <f t="shared" si="9"/>
        <v>56.2</v>
      </c>
      <c r="AO38" s="4">
        <f t="shared" si="10"/>
        <v>-1.6</v>
      </c>
      <c r="AQ38" s="3" t="str">
        <f t="shared" si="45"/>
        <v>Rollins, Darryl</v>
      </c>
      <c r="AR38" s="13">
        <v>53</v>
      </c>
      <c r="AS38" s="19">
        <f t="shared" si="46"/>
        <v>51.4</v>
      </c>
      <c r="AT38" s="4">
        <f t="shared" si="13"/>
        <v>-0.8</v>
      </c>
      <c r="AU38" s="13">
        <v>56</v>
      </c>
      <c r="AV38" s="4">
        <f t="shared" si="47"/>
        <v>55.2</v>
      </c>
      <c r="AW38" s="4">
        <f t="shared" si="15"/>
        <v>-0.8</v>
      </c>
      <c r="AX38" s="13">
        <v>53</v>
      </c>
      <c r="AY38" s="4">
        <f t="shared" si="48"/>
        <v>52.2</v>
      </c>
      <c r="AZ38" s="4">
        <f t="shared" si="16"/>
        <v>-0.8</v>
      </c>
      <c r="BA38" s="13"/>
      <c r="BB38" s="4" t="str">
        <f t="shared" si="49"/>
        <v/>
      </c>
      <c r="BC38" s="4">
        <f t="shared" si="18"/>
        <v>-0.8</v>
      </c>
      <c r="BE38" s="3" t="str">
        <f t="shared" si="54"/>
        <v>Rollins, Darryl</v>
      </c>
      <c r="BF38" s="13"/>
      <c r="BG38" s="4" t="str">
        <f t="shared" si="20"/>
        <v/>
      </c>
      <c r="BH38" s="4">
        <f t="shared" si="21"/>
        <v>-0.8</v>
      </c>
      <c r="BI38" s="13"/>
      <c r="BJ38" s="4" t="str">
        <f t="shared" si="22"/>
        <v/>
      </c>
      <c r="BK38" s="4">
        <f t="shared" si="23"/>
        <v>-0.8</v>
      </c>
      <c r="BL38" s="13">
        <v>58</v>
      </c>
      <c r="BM38" s="4">
        <f t="shared" si="24"/>
        <v>57.2</v>
      </c>
      <c r="BN38" s="4">
        <f t="shared" si="25"/>
        <v>-0.8</v>
      </c>
      <c r="BO38" s="13"/>
      <c r="BP38" s="4" t="str">
        <f t="shared" si="26"/>
        <v/>
      </c>
      <c r="BQ38" s="4">
        <f t="shared" si="27"/>
        <v>-0.8</v>
      </c>
    </row>
    <row r="39" spans="1:69" ht="15" customHeight="1">
      <c r="A39" s="3" t="s">
        <v>53</v>
      </c>
      <c r="B39" s="2"/>
      <c r="C39" s="13"/>
      <c r="D39" s="13" t="str">
        <f>IF(C39&gt;0,C39," ")</f>
        <v xml:space="preserve"> </v>
      </c>
      <c r="E39" s="4" t="str">
        <f>IF(C39&gt;0,(ROUND(54-AVERAGE(C39),0)*0.8),"")</f>
        <v/>
      </c>
      <c r="F39" s="13"/>
      <c r="G39" s="4" t="str">
        <f>IF(F39&gt;0,F39+E39,"")</f>
        <v/>
      </c>
      <c r="H39" s="4" t="str">
        <f>IF(C39+F39&gt;0,(ROUND(54-AVERAGE(C39,F39),0)*0.8),"")</f>
        <v/>
      </c>
      <c r="I39" s="13"/>
      <c r="J39" s="4" t="str">
        <f>IF(I39&gt;0,H39+I39,"")</f>
        <v/>
      </c>
      <c r="K39" s="4" t="str">
        <f>IF(C39+F39+I39&gt;0,(ROUND(54-AVERAGE(C39,F39,I39),0)*0.8),"")</f>
        <v/>
      </c>
      <c r="L39" s="13">
        <v>49</v>
      </c>
      <c r="M39" s="4" t="e">
        <f>IF(L39&gt;0,K39+L39,"")</f>
        <v>#VALUE!</v>
      </c>
      <c r="N39" s="4">
        <f>IF(C39+F39+I39+L39&gt;0,(ROUND(54-AVERAGE(C39,F39,I39,L39),0)*0.8),"")</f>
        <v>4</v>
      </c>
      <c r="O39" s="3" t="str">
        <f t="shared" si="0"/>
        <v>Roseman, Randall</v>
      </c>
      <c r="P39" s="13"/>
      <c r="Q39" s="4" t="str">
        <f>IF(P39&gt;0,P39+N39,"")</f>
        <v/>
      </c>
      <c r="R39" s="4">
        <f>IF(C39+F39+I39+L39+P39&gt;0,(ROUND(54-AVERAGE(C39,F39,I39,L39,P39),0)*0.8),"")</f>
        <v>4</v>
      </c>
      <c r="S39" s="13"/>
      <c r="T39" s="4" t="str">
        <f>IF(S39&gt;0,R39+S39,"")</f>
        <v/>
      </c>
      <c r="U39" s="4">
        <f>IF(C39+F39+I39+L39+P39+S39&gt;0,(ROUND(54-AVERAGE(C39,F39,I39,L39,P39,S39),0)*0.8),"")</f>
        <v>4</v>
      </c>
      <c r="V39" s="13"/>
      <c r="W39" s="4" t="str">
        <f t="shared" si="1"/>
        <v/>
      </c>
      <c r="X39" s="4">
        <f t="shared" si="40"/>
        <v>4</v>
      </c>
      <c r="Y39" s="13"/>
      <c r="Z39" s="4" t="str">
        <f>IF(Y39&gt;0,X39+Y39,"")</f>
        <v/>
      </c>
      <c r="AA39" s="4">
        <f t="shared" si="42"/>
        <v>4</v>
      </c>
      <c r="AC39" s="3" t="str">
        <f t="shared" si="2"/>
        <v>Roseman, Randall</v>
      </c>
      <c r="AD39" s="13"/>
      <c r="AE39" s="4" t="str">
        <f t="shared" si="3"/>
        <v/>
      </c>
      <c r="AF39" s="4">
        <f t="shared" si="4"/>
        <v>4</v>
      </c>
      <c r="AG39" s="13"/>
      <c r="AH39" s="4" t="str">
        <f t="shared" si="5"/>
        <v/>
      </c>
      <c r="AI39" s="4">
        <f t="shared" si="6"/>
        <v>4</v>
      </c>
      <c r="AJ39" s="13"/>
      <c r="AK39" s="4" t="str">
        <f t="shared" si="7"/>
        <v/>
      </c>
      <c r="AL39" s="4">
        <f t="shared" si="8"/>
        <v>4</v>
      </c>
      <c r="AM39" s="13"/>
      <c r="AN39" s="4" t="str">
        <f t="shared" si="9"/>
        <v/>
      </c>
      <c r="AO39" s="4">
        <f t="shared" si="10"/>
        <v>4</v>
      </c>
      <c r="AQ39" s="3" t="str">
        <f t="shared" si="45"/>
        <v>Roseman, Randall</v>
      </c>
      <c r="AR39" s="13"/>
      <c r="AS39" s="4" t="str">
        <f t="shared" si="46"/>
        <v/>
      </c>
      <c r="AT39" s="4">
        <f t="shared" si="13"/>
        <v>4</v>
      </c>
      <c r="AU39" s="13"/>
      <c r="AV39" s="4" t="str">
        <f t="shared" si="47"/>
        <v/>
      </c>
      <c r="AW39" s="4">
        <f t="shared" si="15"/>
        <v>4</v>
      </c>
      <c r="AX39" s="13"/>
      <c r="AY39" s="4" t="str">
        <f t="shared" si="48"/>
        <v/>
      </c>
      <c r="AZ39" s="4">
        <f t="shared" si="16"/>
        <v>4</v>
      </c>
      <c r="BA39" s="13"/>
      <c r="BB39" s="4" t="str">
        <f t="shared" si="49"/>
        <v/>
      </c>
      <c r="BC39" s="4">
        <f t="shared" si="18"/>
        <v>4</v>
      </c>
      <c r="BE39" s="3" t="str">
        <f t="shared" si="54"/>
        <v>Roseman, Randall</v>
      </c>
      <c r="BF39" s="13"/>
      <c r="BG39" s="4" t="str">
        <f t="shared" si="20"/>
        <v/>
      </c>
      <c r="BH39" s="4">
        <f t="shared" si="21"/>
        <v>4</v>
      </c>
      <c r="BI39" s="13"/>
      <c r="BJ39" s="4" t="str">
        <f t="shared" si="22"/>
        <v/>
      </c>
      <c r="BK39" s="4">
        <f t="shared" si="23"/>
        <v>4</v>
      </c>
      <c r="BL39" s="13"/>
      <c r="BM39" s="4" t="str">
        <f t="shared" si="24"/>
        <v/>
      </c>
      <c r="BN39" s="4">
        <f t="shared" si="25"/>
        <v>4</v>
      </c>
      <c r="BO39" s="13"/>
      <c r="BP39" s="4" t="str">
        <f t="shared" si="26"/>
        <v/>
      </c>
      <c r="BQ39" s="4">
        <f t="shared" si="27"/>
        <v>4</v>
      </c>
    </row>
    <row r="40" spans="1:69" ht="15" customHeight="1">
      <c r="A40" s="3" t="s">
        <v>51</v>
      </c>
      <c r="B40" s="2"/>
      <c r="C40" s="13"/>
      <c r="D40" s="13" t="str">
        <f>IF(C40&gt;0,C40," ")</f>
        <v xml:space="preserve"> </v>
      </c>
      <c r="E40" s="4" t="str">
        <f>IF(C40&gt;0,(ROUND(54-AVERAGE(C40),0)*0.8),"")</f>
        <v/>
      </c>
      <c r="F40" s="13">
        <v>82</v>
      </c>
      <c r="G40" s="4" t="e">
        <f>IF(F40&gt;0,F40+E40,"")</f>
        <v>#VALUE!</v>
      </c>
      <c r="H40" s="4">
        <f>IF(C40+F40&gt;0,(ROUND(54-AVERAGE(C40,F40),0)*0.8),"")</f>
        <v>-22.400000000000002</v>
      </c>
      <c r="I40" s="13"/>
      <c r="J40" s="4" t="str">
        <f>IF(I40&gt;0,H40+I40,"")</f>
        <v/>
      </c>
      <c r="K40" s="4">
        <f>IF(C40+F40+I40&gt;0,(ROUND(54-AVERAGE(C40,F40,I40),0)*0.8),"")</f>
        <v>-22.400000000000002</v>
      </c>
      <c r="L40" s="13">
        <v>92</v>
      </c>
      <c r="M40" s="4">
        <f>IF(L40&gt;0,K40+L40,"")</f>
        <v>69.599999999999994</v>
      </c>
      <c r="N40" s="4">
        <f>IF(C40+F40+I40+L40&gt;0,(ROUND(54-AVERAGE(C40,F40,I40,L40),0)*0.8),"")</f>
        <v>-26.400000000000002</v>
      </c>
      <c r="O40" s="3" t="str">
        <f t="shared" si="0"/>
        <v>Ryan, Megan</v>
      </c>
      <c r="P40" s="13"/>
      <c r="Q40" s="4" t="str">
        <f>IF(P40&gt;0,P40+N40,"")</f>
        <v/>
      </c>
      <c r="R40" s="4">
        <f>IF(C40+F40+I40+L40+P40&gt;0,(ROUND(54-AVERAGE(C40,F40,I40,L40,P40),0)*0.8),"")</f>
        <v>-26.400000000000002</v>
      </c>
      <c r="S40" s="13"/>
      <c r="T40" s="4" t="str">
        <f>IF(S40&gt;0,R40+S40,"")</f>
        <v/>
      </c>
      <c r="U40" s="4">
        <f>IF(C40+F40+I40+L40+P40+S40&gt;0,(ROUND(54-AVERAGE(C40,F40,I40,L40,P40,S40),0)*0.8),"")</f>
        <v>-26.400000000000002</v>
      </c>
      <c r="V40" s="13">
        <v>90</v>
      </c>
      <c r="W40" s="4">
        <f t="shared" si="1"/>
        <v>63.599999999999994</v>
      </c>
      <c r="X40" s="4">
        <f t="shared" si="40"/>
        <v>-27.200000000000003</v>
      </c>
      <c r="Y40" s="13"/>
      <c r="Z40" s="4" t="str">
        <f>IF(Y40&gt;0,X40+Y40,"")</f>
        <v/>
      </c>
      <c r="AA40" s="4">
        <f t="shared" si="42"/>
        <v>-27.200000000000003</v>
      </c>
      <c r="AC40" s="3" t="str">
        <f t="shared" si="2"/>
        <v>Ryan, Megan</v>
      </c>
      <c r="AD40" s="13"/>
      <c r="AE40" s="4" t="str">
        <f t="shared" si="3"/>
        <v/>
      </c>
      <c r="AF40" s="4">
        <f t="shared" si="4"/>
        <v>-27.200000000000003</v>
      </c>
      <c r="AG40" s="13"/>
      <c r="AH40" s="4" t="str">
        <f t="shared" si="5"/>
        <v/>
      </c>
      <c r="AI40" s="4">
        <f t="shared" si="6"/>
        <v>-27.200000000000003</v>
      </c>
      <c r="AJ40" s="13"/>
      <c r="AK40" s="4" t="str">
        <f t="shared" si="7"/>
        <v/>
      </c>
      <c r="AL40" s="4">
        <f t="shared" si="8"/>
        <v>-27.200000000000003</v>
      </c>
      <c r="AM40" s="13"/>
      <c r="AN40" s="4" t="str">
        <f t="shared" si="9"/>
        <v/>
      </c>
      <c r="AO40" s="4">
        <f t="shared" si="10"/>
        <v>-27.200000000000003</v>
      </c>
      <c r="AQ40" s="3" t="str">
        <f t="shared" si="45"/>
        <v>Ryan, Megan</v>
      </c>
      <c r="AR40" s="13"/>
      <c r="AS40" s="4" t="str">
        <f t="shared" si="46"/>
        <v/>
      </c>
      <c r="AT40" s="4">
        <f t="shared" si="13"/>
        <v>-27.200000000000003</v>
      </c>
      <c r="AU40" s="13"/>
      <c r="AV40" s="4" t="str">
        <f t="shared" si="47"/>
        <v/>
      </c>
      <c r="AW40" s="4">
        <f t="shared" si="15"/>
        <v>-27.200000000000003</v>
      </c>
      <c r="AX40" s="13"/>
      <c r="AY40" s="4" t="str">
        <f t="shared" si="48"/>
        <v/>
      </c>
      <c r="AZ40" s="4">
        <f t="shared" si="16"/>
        <v>-27.200000000000003</v>
      </c>
      <c r="BA40" s="13"/>
      <c r="BB40" s="4" t="str">
        <f t="shared" si="49"/>
        <v/>
      </c>
      <c r="BC40" s="4">
        <f t="shared" si="18"/>
        <v>-27.200000000000003</v>
      </c>
      <c r="BE40" s="3" t="str">
        <f t="shared" si="54"/>
        <v>Ryan, Megan</v>
      </c>
      <c r="BF40" s="13"/>
      <c r="BG40" s="4" t="str">
        <f t="shared" si="20"/>
        <v/>
      </c>
      <c r="BH40" s="4">
        <f t="shared" si="21"/>
        <v>-27.200000000000003</v>
      </c>
      <c r="BI40" s="13"/>
      <c r="BJ40" s="4" t="str">
        <f t="shared" si="22"/>
        <v/>
      </c>
      <c r="BK40" s="4">
        <f t="shared" si="23"/>
        <v>-27.200000000000003</v>
      </c>
      <c r="BL40" s="13"/>
      <c r="BM40" s="4" t="str">
        <f t="shared" si="24"/>
        <v/>
      </c>
      <c r="BN40" s="4">
        <f t="shared" si="25"/>
        <v>-27.200000000000003</v>
      </c>
      <c r="BO40" s="13"/>
      <c r="BP40" s="4" t="str">
        <f t="shared" si="26"/>
        <v/>
      </c>
      <c r="BQ40" s="4">
        <f t="shared" si="27"/>
        <v>-27.200000000000003</v>
      </c>
    </row>
    <row r="41" spans="1:69" ht="15" customHeight="1">
      <c r="A41" s="3" t="s">
        <v>46</v>
      </c>
      <c r="B41" s="2"/>
      <c r="C41" s="13">
        <v>66</v>
      </c>
      <c r="D41" s="13">
        <f>IF(C41&gt;0,C41," ")</f>
        <v>66</v>
      </c>
      <c r="E41" s="4">
        <f>IF(C41&gt;0,(ROUND(54-AVERAGE(C41),0)*0.8),"")</f>
        <v>-9.6000000000000014</v>
      </c>
      <c r="F41" s="13"/>
      <c r="G41" s="4" t="str">
        <f>IF(F41&gt;0,F41+E41,"")</f>
        <v/>
      </c>
      <c r="H41" s="4">
        <f>IF(C41+F41&gt;0,(ROUND(54-AVERAGE(C41,F41),0)*0.8),"")</f>
        <v>-9.6000000000000014</v>
      </c>
      <c r="I41" s="13"/>
      <c r="J41" s="4" t="str">
        <f>IF(I41&gt;0,H41+I41,"")</f>
        <v/>
      </c>
      <c r="K41" s="4">
        <f>IF(C41+F41+I41&gt;0,(ROUND(54-AVERAGE(C41,F41,I41),0)*0.8),"")</f>
        <v>-9.6000000000000014</v>
      </c>
      <c r="L41" s="13"/>
      <c r="M41" s="4" t="str">
        <f>IF(L41&gt;0,K41+L41,"")</f>
        <v/>
      </c>
      <c r="N41" s="4">
        <f>IF(C41+F41+I41+L41&gt;0,(ROUND(54-AVERAGE(C41,F41,I41,L41),0)*0.8),"")</f>
        <v>-9.6000000000000014</v>
      </c>
      <c r="O41" s="3" t="str">
        <f t="shared" si="0"/>
        <v>Sansbury, James</v>
      </c>
      <c r="P41" s="13"/>
      <c r="Q41" s="4" t="str">
        <f>IF(P41&gt;0,P41+N41,"")</f>
        <v/>
      </c>
      <c r="R41" s="4">
        <f>IF(C41+F41+I41+L41+P41&gt;0,(ROUND(54-AVERAGE(C41,F41,I41,L41,P41),0)*0.8),"")</f>
        <v>-9.6000000000000014</v>
      </c>
      <c r="S41" s="13"/>
      <c r="T41" s="4" t="str">
        <f>IF(S41&gt;0,R41+S41,"")</f>
        <v/>
      </c>
      <c r="U41" s="4">
        <f>IF(C41+F41+I41+L41+P41+S41&gt;0,(ROUND(54-AVERAGE(C41,F41,I41,L41,P41,S41),0)*0.8),"")</f>
        <v>-9.6000000000000014</v>
      </c>
      <c r="V41" s="13"/>
      <c r="W41" s="4" t="str">
        <f t="shared" si="1"/>
        <v/>
      </c>
      <c r="X41" s="4">
        <f t="shared" si="40"/>
        <v>-9.6000000000000014</v>
      </c>
      <c r="Y41" s="13"/>
      <c r="Z41" s="4" t="str">
        <f>IF(Y41&gt;0,X41+Y41,"")</f>
        <v/>
      </c>
      <c r="AA41" s="4">
        <f t="shared" si="42"/>
        <v>-9.6000000000000014</v>
      </c>
      <c r="AC41" s="3" t="str">
        <f t="shared" si="2"/>
        <v>Sansbury, James</v>
      </c>
      <c r="AD41" s="13"/>
      <c r="AE41" s="4" t="str">
        <f t="shared" si="3"/>
        <v/>
      </c>
      <c r="AF41" s="4">
        <f t="shared" si="4"/>
        <v>-9.6000000000000014</v>
      </c>
      <c r="AG41" s="13"/>
      <c r="AH41" s="4" t="str">
        <f t="shared" si="5"/>
        <v/>
      </c>
      <c r="AI41" s="4">
        <f t="shared" si="6"/>
        <v>-9.6000000000000014</v>
      </c>
      <c r="AJ41" s="13"/>
      <c r="AK41" s="4" t="str">
        <f t="shared" si="7"/>
        <v/>
      </c>
      <c r="AL41" s="4">
        <f t="shared" si="8"/>
        <v>-9.6000000000000014</v>
      </c>
      <c r="AM41" s="13"/>
      <c r="AN41" s="4" t="str">
        <f t="shared" si="9"/>
        <v/>
      </c>
      <c r="AO41" s="4">
        <f t="shared" si="10"/>
        <v>-9.6000000000000014</v>
      </c>
      <c r="AQ41" s="3" t="str">
        <f t="shared" si="45"/>
        <v>Sansbury, James</v>
      </c>
      <c r="AR41" s="13"/>
      <c r="AS41" s="4" t="str">
        <f t="shared" si="46"/>
        <v/>
      </c>
      <c r="AT41" s="4">
        <f t="shared" si="13"/>
        <v>-9.6000000000000014</v>
      </c>
      <c r="AU41" s="13"/>
      <c r="AV41" s="4" t="str">
        <f t="shared" si="47"/>
        <v/>
      </c>
      <c r="AW41" s="4">
        <f t="shared" si="15"/>
        <v>-9.6000000000000014</v>
      </c>
      <c r="AX41" s="13"/>
      <c r="AY41" s="4" t="str">
        <f t="shared" si="48"/>
        <v/>
      </c>
      <c r="AZ41" s="4">
        <f t="shared" si="16"/>
        <v>-9.6000000000000014</v>
      </c>
      <c r="BA41" s="13"/>
      <c r="BB41" s="4" t="str">
        <f t="shared" si="49"/>
        <v/>
      </c>
      <c r="BC41" s="4">
        <f t="shared" si="18"/>
        <v>-9.6000000000000014</v>
      </c>
      <c r="BE41" s="3" t="str">
        <f t="shared" si="54"/>
        <v>Sansbury, James</v>
      </c>
      <c r="BF41" s="13"/>
      <c r="BG41" s="4" t="str">
        <f t="shared" si="20"/>
        <v/>
      </c>
      <c r="BH41" s="4">
        <f t="shared" si="21"/>
        <v>-9.6000000000000014</v>
      </c>
      <c r="BI41" s="13"/>
      <c r="BJ41" s="4" t="str">
        <f t="shared" si="22"/>
        <v/>
      </c>
      <c r="BK41" s="4">
        <f t="shared" si="23"/>
        <v>-9.6000000000000014</v>
      </c>
      <c r="BL41" s="13"/>
      <c r="BM41" s="4" t="str">
        <f t="shared" si="24"/>
        <v/>
      </c>
      <c r="BN41" s="4">
        <f t="shared" si="25"/>
        <v>-9.6000000000000014</v>
      </c>
      <c r="BO41" s="13"/>
      <c r="BP41" s="4" t="str">
        <f t="shared" si="26"/>
        <v/>
      </c>
      <c r="BQ41" s="4">
        <f t="shared" si="27"/>
        <v>-9.6000000000000014</v>
      </c>
    </row>
    <row r="42" spans="1:69" ht="15" customHeight="1">
      <c r="A42" s="3" t="s">
        <v>49</v>
      </c>
      <c r="B42" s="2" t="s">
        <v>4</v>
      </c>
      <c r="C42" s="13">
        <v>81</v>
      </c>
      <c r="D42" s="13">
        <f>IF(C42&gt;0,C42," ")</f>
        <v>81</v>
      </c>
      <c r="E42" s="4">
        <f>IF(C42&gt;0,(ROUND(54-AVERAGE(C42),0)*0.8),"")</f>
        <v>-21.6</v>
      </c>
      <c r="F42" s="13">
        <v>80</v>
      </c>
      <c r="G42" s="4">
        <f>IF(F42&gt;0,F42+E42,"")</f>
        <v>58.4</v>
      </c>
      <c r="H42" s="4">
        <f>IF(C42+F42&gt;0,(ROUND(54-AVERAGE(C42,F42),0)*0.8),"")</f>
        <v>-21.6</v>
      </c>
      <c r="I42" s="13">
        <v>81</v>
      </c>
      <c r="J42" s="4">
        <f>IF(I42&gt;0,H42+I42,"")</f>
        <v>59.4</v>
      </c>
      <c r="K42" s="4">
        <f>IF(C42+F42+I42&gt;0,(ROUND(54-AVERAGE(C42,F42,I42),0)*0.8),"")</f>
        <v>-21.6</v>
      </c>
      <c r="L42" s="13">
        <v>78</v>
      </c>
      <c r="M42" s="4">
        <f>IF(L42&gt;0,K42+L42,"")</f>
        <v>56.4</v>
      </c>
      <c r="N42" s="4">
        <f>IF(C42+F42+I42+L42&gt;0,(ROUND(54-AVERAGE(C42,F42,I42,L42),0)*0.8),"")</f>
        <v>-20.8</v>
      </c>
      <c r="O42" s="3" t="str">
        <f t="shared" si="0"/>
        <v>Schmitz, Liz</v>
      </c>
      <c r="P42" s="13">
        <v>84</v>
      </c>
      <c r="Q42" s="4">
        <f>IF(P42&gt;0,P42+N42,"")</f>
        <v>63.2</v>
      </c>
      <c r="R42" s="4">
        <f>IF(C42+F42+I42+L42+P42&gt;0,(ROUND(54-AVERAGE(C42,F42,I42,L42,P42),0)*0.8),"")</f>
        <v>-21.6</v>
      </c>
      <c r="S42" s="13"/>
      <c r="T42" s="4" t="str">
        <f>IF(S42&gt;0,R42+S42,"")</f>
        <v/>
      </c>
      <c r="U42" s="4">
        <f>IF(C42+F42+I42+L42+P42+S42&gt;0,(ROUND(54-AVERAGE(C42,F42,I42,L42,P42,S42),0)*0.8),"")</f>
        <v>-21.6</v>
      </c>
      <c r="V42" s="13"/>
      <c r="W42" s="4" t="str">
        <f t="shared" si="1"/>
        <v/>
      </c>
      <c r="X42" s="4">
        <f t="shared" si="40"/>
        <v>-21.6</v>
      </c>
      <c r="Y42" s="13"/>
      <c r="Z42" s="4" t="str">
        <f>IF(Y42&gt;0,X42+Y42,"")</f>
        <v/>
      </c>
      <c r="AA42" s="4">
        <f t="shared" si="42"/>
        <v>-21.6</v>
      </c>
      <c r="AC42" s="3" t="str">
        <f t="shared" si="2"/>
        <v>Schmitz, Liz</v>
      </c>
      <c r="AD42" s="13"/>
      <c r="AE42" s="4" t="str">
        <f t="shared" si="3"/>
        <v/>
      </c>
      <c r="AF42" s="4">
        <f t="shared" si="4"/>
        <v>-21.6</v>
      </c>
      <c r="AG42" s="13"/>
      <c r="AH42" s="4" t="str">
        <f t="shared" si="5"/>
        <v/>
      </c>
      <c r="AI42" s="4">
        <f t="shared" si="6"/>
        <v>-21.6</v>
      </c>
      <c r="AJ42" s="13"/>
      <c r="AK42" s="4" t="str">
        <f t="shared" si="7"/>
        <v/>
      </c>
      <c r="AL42" s="4">
        <f t="shared" si="8"/>
        <v>-21.6</v>
      </c>
      <c r="AM42" s="13"/>
      <c r="AN42" s="4" t="str">
        <f t="shared" si="9"/>
        <v/>
      </c>
      <c r="AO42" s="4">
        <f t="shared" si="10"/>
        <v>-21.6</v>
      </c>
      <c r="AQ42" s="3" t="str">
        <f t="shared" si="45"/>
        <v>Schmitz, Liz</v>
      </c>
      <c r="AR42" s="13"/>
      <c r="AS42" s="4" t="str">
        <f t="shared" si="46"/>
        <v/>
      </c>
      <c r="AT42" s="4">
        <f t="shared" si="13"/>
        <v>-21.6</v>
      </c>
      <c r="AU42" s="13"/>
      <c r="AV42" s="4" t="str">
        <f t="shared" si="47"/>
        <v/>
      </c>
      <c r="AW42" s="4">
        <f t="shared" si="15"/>
        <v>-21.6</v>
      </c>
      <c r="AX42" s="13"/>
      <c r="AY42" s="4" t="str">
        <f t="shared" si="48"/>
        <v/>
      </c>
      <c r="AZ42" s="4">
        <f t="shared" si="16"/>
        <v>-21.6</v>
      </c>
      <c r="BA42" s="13"/>
      <c r="BB42" s="4" t="str">
        <f t="shared" si="49"/>
        <v/>
      </c>
      <c r="BC42" s="4">
        <f t="shared" si="18"/>
        <v>-21.6</v>
      </c>
      <c r="BE42" s="3" t="str">
        <f t="shared" si="54"/>
        <v>Schmitz, Liz</v>
      </c>
      <c r="BF42" s="13"/>
      <c r="BG42" s="4" t="str">
        <f t="shared" si="20"/>
        <v/>
      </c>
      <c r="BH42" s="4">
        <f t="shared" si="21"/>
        <v>-21.6</v>
      </c>
      <c r="BI42" s="13"/>
      <c r="BJ42" s="4" t="str">
        <f t="shared" si="22"/>
        <v/>
      </c>
      <c r="BK42" s="4">
        <f t="shared" si="23"/>
        <v>-21.6</v>
      </c>
      <c r="BL42" s="13"/>
      <c r="BM42" s="4" t="str">
        <f t="shared" si="24"/>
        <v/>
      </c>
      <c r="BN42" s="4">
        <f t="shared" si="25"/>
        <v>-21.6</v>
      </c>
      <c r="BO42" s="13"/>
      <c r="BP42" s="4" t="str">
        <f t="shared" si="26"/>
        <v/>
      </c>
      <c r="BQ42" s="4">
        <f t="shared" si="27"/>
        <v>-21.6</v>
      </c>
    </row>
    <row r="43" spans="1:69" ht="15" customHeight="1">
      <c r="A43" s="3" t="s">
        <v>50</v>
      </c>
      <c r="B43" s="2" t="s">
        <v>4</v>
      </c>
      <c r="C43" s="13">
        <v>72</v>
      </c>
      <c r="D43" s="13">
        <f>IF(C43&gt;0,C43," ")</f>
        <v>72</v>
      </c>
      <c r="E43" s="4">
        <f>IF(C43&gt;0,(ROUND(54-AVERAGE(C43),0)*0.8),"")</f>
        <v>-14.4</v>
      </c>
      <c r="F43" s="13">
        <v>59</v>
      </c>
      <c r="G43" s="18">
        <f>IF(F43&gt;0,F43+E43,"")</f>
        <v>44.6</v>
      </c>
      <c r="H43" s="4">
        <f>IF(C43+F43&gt;0,(ROUND(54-AVERAGE(C43,F43),0)*0.8),"")</f>
        <v>-9.6000000000000014</v>
      </c>
      <c r="I43" s="13">
        <v>57</v>
      </c>
      <c r="J43" s="18">
        <f>IF(I43&gt;0,H43+I43,"")</f>
        <v>47.4</v>
      </c>
      <c r="K43" s="4">
        <f>IF(C43+F43+I43&gt;0,(ROUND(54-AVERAGE(C43,F43,I43),0)*0.8),"")</f>
        <v>-7.2</v>
      </c>
      <c r="L43" s="13">
        <v>59</v>
      </c>
      <c r="M43" s="4">
        <f>IF(L43&gt;0,K43+L43,"")</f>
        <v>51.8</v>
      </c>
      <c r="N43" s="4">
        <f>IF(C43+F43+I43+L43&gt;0,(ROUND(54-AVERAGE(C43,F43,I43,L43),0)*0.8),"")</f>
        <v>-6.4</v>
      </c>
      <c r="O43" s="3" t="str">
        <f t="shared" si="0"/>
        <v>Schmitz, Jake</v>
      </c>
      <c r="P43" s="13">
        <v>60</v>
      </c>
      <c r="Q43" s="4">
        <f>IF(P43&gt;0,P43+N43,"")</f>
        <v>53.6</v>
      </c>
      <c r="R43" s="4">
        <f>IF(C43+F43+I43+L43+P43&gt;0,(ROUND(54-AVERAGE(C43,F43,I43,L43,P43),0)*0.8),"")</f>
        <v>-5.6000000000000005</v>
      </c>
      <c r="S43" s="13">
        <v>56</v>
      </c>
      <c r="T43" s="19">
        <f>IF(S43&gt;0,R43+S43,"")</f>
        <v>50.4</v>
      </c>
      <c r="U43" s="4">
        <f>IF(C43+F43+I43+L43+P43+S43&gt;0,(ROUND(54-AVERAGE(C43,F43,I43,L43,P43,S43),0)*0.8),"")</f>
        <v>-5.6000000000000005</v>
      </c>
      <c r="V43" s="13">
        <v>58</v>
      </c>
      <c r="W43" s="4">
        <f t="shared" si="1"/>
        <v>52.4</v>
      </c>
      <c r="X43" s="4">
        <f t="shared" si="40"/>
        <v>-4.8000000000000007</v>
      </c>
      <c r="Y43" s="13">
        <v>56</v>
      </c>
      <c r="Z43" s="4">
        <f>IF(Y43&gt;0,X43+Y43,"")</f>
        <v>51.2</v>
      </c>
      <c r="AA43" s="4">
        <f t="shared" si="42"/>
        <v>-4.8000000000000007</v>
      </c>
      <c r="AC43" s="3" t="str">
        <f t="shared" si="2"/>
        <v>Schmitz, Jake</v>
      </c>
      <c r="AD43" s="13"/>
      <c r="AE43" s="4" t="str">
        <f t="shared" si="3"/>
        <v/>
      </c>
      <c r="AF43" s="4">
        <f t="shared" si="4"/>
        <v>-4.8000000000000007</v>
      </c>
      <c r="AG43" s="13">
        <v>58</v>
      </c>
      <c r="AH43" s="4">
        <f t="shared" si="5"/>
        <v>53.2</v>
      </c>
      <c r="AI43" s="4">
        <f t="shared" si="6"/>
        <v>-4</v>
      </c>
      <c r="AJ43" s="13">
        <v>55</v>
      </c>
      <c r="AK43" s="24">
        <f t="shared" si="7"/>
        <v>51</v>
      </c>
      <c r="AL43" s="4">
        <f t="shared" si="8"/>
        <v>-4</v>
      </c>
      <c r="AM43" s="13">
        <v>55</v>
      </c>
      <c r="AN43" s="4">
        <f t="shared" si="9"/>
        <v>51</v>
      </c>
      <c r="AO43" s="4">
        <f t="shared" si="10"/>
        <v>-4</v>
      </c>
      <c r="AQ43" s="3" t="str">
        <f t="shared" si="45"/>
        <v>Schmitz, Jake</v>
      </c>
      <c r="AR43" s="13"/>
      <c r="AS43" s="4" t="str">
        <f t="shared" si="46"/>
        <v/>
      </c>
      <c r="AT43" s="4">
        <f t="shared" si="13"/>
        <v>-4</v>
      </c>
      <c r="AU43" s="13"/>
      <c r="AV43" s="4" t="str">
        <f t="shared" si="47"/>
        <v/>
      </c>
      <c r="AW43" s="4">
        <f t="shared" si="15"/>
        <v>-4</v>
      </c>
      <c r="AX43" s="13"/>
      <c r="AY43" s="4" t="str">
        <f t="shared" si="48"/>
        <v/>
      </c>
      <c r="AZ43" s="4">
        <f t="shared" si="16"/>
        <v>-4</v>
      </c>
      <c r="BA43" s="13"/>
      <c r="BB43" s="4" t="str">
        <f t="shared" si="49"/>
        <v/>
      </c>
      <c r="BC43" s="4">
        <f t="shared" si="18"/>
        <v>-4</v>
      </c>
      <c r="BE43" s="3" t="str">
        <f t="shared" si="54"/>
        <v>Schmitz, Jake</v>
      </c>
      <c r="BF43" s="13">
        <v>58</v>
      </c>
      <c r="BG43" s="4">
        <f t="shared" si="20"/>
        <v>54</v>
      </c>
      <c r="BH43" s="4">
        <f t="shared" si="21"/>
        <v>-4</v>
      </c>
      <c r="BI43" s="13">
        <v>60</v>
      </c>
      <c r="BJ43" s="4">
        <f t="shared" si="22"/>
        <v>56</v>
      </c>
      <c r="BK43" s="4">
        <f t="shared" si="23"/>
        <v>-4</v>
      </c>
      <c r="BL43" s="13"/>
      <c r="BM43" s="4" t="str">
        <f t="shared" si="24"/>
        <v/>
      </c>
      <c r="BN43" s="4">
        <f t="shared" si="25"/>
        <v>-4</v>
      </c>
      <c r="BO43" s="13"/>
      <c r="BP43" s="4" t="str">
        <f t="shared" si="26"/>
        <v/>
      </c>
      <c r="BQ43" s="4">
        <f t="shared" si="27"/>
        <v>-4</v>
      </c>
    </row>
    <row r="44" spans="1:69" ht="15" customHeight="1">
      <c r="A44" s="3" t="s">
        <v>8</v>
      </c>
      <c r="B44" s="2" t="s">
        <v>4</v>
      </c>
      <c r="C44" s="13"/>
      <c r="D44" s="13" t="str">
        <f t="shared" si="28"/>
        <v xml:space="preserve"> </v>
      </c>
      <c r="E44" s="4" t="str">
        <f t="shared" si="29"/>
        <v/>
      </c>
      <c r="F44" s="13"/>
      <c r="G44" s="4" t="str">
        <f t="shared" si="30"/>
        <v/>
      </c>
      <c r="H44" s="4" t="str">
        <f t="shared" si="31"/>
        <v/>
      </c>
      <c r="I44" s="21">
        <v>58</v>
      </c>
      <c r="J44" s="4" t="e">
        <f t="shared" si="32"/>
        <v>#VALUE!</v>
      </c>
      <c r="K44" s="4">
        <f t="shared" si="33"/>
        <v>-3.2</v>
      </c>
      <c r="L44" s="13"/>
      <c r="M44" s="4" t="str">
        <f t="shared" si="34"/>
        <v/>
      </c>
      <c r="N44" s="4">
        <f t="shared" si="35"/>
        <v>-3.2</v>
      </c>
      <c r="O44" s="3" t="str">
        <f t="shared" si="0"/>
        <v>Spaulding, Jordan</v>
      </c>
      <c r="P44" s="13"/>
      <c r="Q44" s="4" t="str">
        <f t="shared" si="36"/>
        <v/>
      </c>
      <c r="R44" s="4">
        <f t="shared" si="37"/>
        <v>-3.2</v>
      </c>
      <c r="S44" s="13"/>
      <c r="T44" s="4" t="str">
        <f t="shared" si="38"/>
        <v/>
      </c>
      <c r="U44" s="4">
        <f t="shared" si="39"/>
        <v>-3.2</v>
      </c>
      <c r="V44" s="13"/>
      <c r="W44" s="4" t="str">
        <f t="shared" si="1"/>
        <v/>
      </c>
      <c r="X44" s="4">
        <f t="shared" si="40"/>
        <v>-3.2</v>
      </c>
      <c r="Y44" s="13"/>
      <c r="Z44" s="4" t="str">
        <f t="shared" ref="Z44:Z45" si="82">IF(Y44&gt;0,X44+Y44,"")</f>
        <v/>
      </c>
      <c r="AA44" s="4">
        <f t="shared" si="42"/>
        <v>-3.2</v>
      </c>
      <c r="AC44" s="3" t="str">
        <f t="shared" si="2"/>
        <v>Spaulding, Jordan</v>
      </c>
      <c r="AD44" s="13"/>
      <c r="AE44" s="4" t="str">
        <f t="shared" si="3"/>
        <v/>
      </c>
      <c r="AF44" s="4">
        <f t="shared" si="4"/>
        <v>-3.2</v>
      </c>
      <c r="AG44" s="13"/>
      <c r="AH44" s="4" t="str">
        <f t="shared" si="5"/>
        <v/>
      </c>
      <c r="AI44" s="4">
        <f t="shared" si="6"/>
        <v>-3.2</v>
      </c>
      <c r="AJ44" s="13"/>
      <c r="AK44" s="4" t="str">
        <f t="shared" si="7"/>
        <v/>
      </c>
      <c r="AL44" s="4">
        <f t="shared" si="8"/>
        <v>-3.2</v>
      </c>
      <c r="AM44" s="13">
        <v>52</v>
      </c>
      <c r="AN44" s="20">
        <f t="shared" si="9"/>
        <v>48.8</v>
      </c>
      <c r="AO44" s="4">
        <f t="shared" si="10"/>
        <v>-0.8</v>
      </c>
      <c r="AQ44" s="3" t="str">
        <f t="shared" si="45"/>
        <v>Spaulding, Jordan</v>
      </c>
      <c r="AR44" s="13"/>
      <c r="AS44" s="4" t="str">
        <f t="shared" si="46"/>
        <v/>
      </c>
      <c r="AT44" s="4">
        <f t="shared" si="13"/>
        <v>-0.8</v>
      </c>
      <c r="AU44" s="13"/>
      <c r="AV44" s="4" t="str">
        <f t="shared" si="47"/>
        <v/>
      </c>
      <c r="AW44" s="4">
        <f t="shared" si="15"/>
        <v>-0.8</v>
      </c>
      <c r="AX44" s="13">
        <v>44</v>
      </c>
      <c r="AY44" s="18">
        <f t="shared" si="48"/>
        <v>43.2</v>
      </c>
      <c r="AZ44" s="4">
        <f t="shared" si="16"/>
        <v>2.4000000000000004</v>
      </c>
      <c r="BA44" s="13">
        <v>48</v>
      </c>
      <c r="BB44" s="4">
        <f t="shared" si="49"/>
        <v>50.4</v>
      </c>
      <c r="BC44" s="4">
        <f t="shared" si="18"/>
        <v>3.2</v>
      </c>
      <c r="BE44" s="3" t="str">
        <f t="shared" si="54"/>
        <v>Spaulding, Jordan</v>
      </c>
      <c r="BF44" s="13"/>
      <c r="BG44" s="4" t="str">
        <f t="shared" si="20"/>
        <v/>
      </c>
      <c r="BH44" s="4">
        <f t="shared" si="21"/>
        <v>3.2</v>
      </c>
      <c r="BI44" s="13"/>
      <c r="BJ44" s="4" t="str">
        <f t="shared" si="22"/>
        <v/>
      </c>
      <c r="BK44" s="4">
        <f t="shared" si="23"/>
        <v>3.2</v>
      </c>
      <c r="BL44" s="13"/>
      <c r="BM44" s="4" t="str">
        <f t="shared" si="24"/>
        <v/>
      </c>
      <c r="BN44" s="4">
        <f t="shared" si="25"/>
        <v>3.2</v>
      </c>
      <c r="BO44" s="13"/>
      <c r="BP44" s="4" t="str">
        <f t="shared" si="26"/>
        <v/>
      </c>
      <c r="BQ44" s="4">
        <f t="shared" si="27"/>
        <v>3.2</v>
      </c>
    </row>
    <row r="45" spans="1:69" ht="15" customHeight="1">
      <c r="A45" s="3" t="s">
        <v>7</v>
      </c>
      <c r="B45" s="2" t="s">
        <v>4</v>
      </c>
      <c r="C45" s="13">
        <v>55</v>
      </c>
      <c r="D45" s="13">
        <f t="shared" si="28"/>
        <v>55</v>
      </c>
      <c r="E45" s="4">
        <f t="shared" si="29"/>
        <v>-0.8</v>
      </c>
      <c r="F45" s="13">
        <v>49</v>
      </c>
      <c r="G45" s="19">
        <f t="shared" si="30"/>
        <v>48.2</v>
      </c>
      <c r="H45" s="4">
        <f t="shared" si="31"/>
        <v>1.6</v>
      </c>
      <c r="I45" s="13">
        <v>55</v>
      </c>
      <c r="J45" s="4">
        <f t="shared" si="32"/>
        <v>56.6</v>
      </c>
      <c r="K45" s="4">
        <f t="shared" si="33"/>
        <v>0.8</v>
      </c>
      <c r="L45" s="13">
        <v>52</v>
      </c>
      <c r="M45" s="4">
        <f t="shared" si="34"/>
        <v>52.8</v>
      </c>
      <c r="N45" s="4">
        <f t="shared" si="35"/>
        <v>0.8</v>
      </c>
      <c r="O45" s="3" t="str">
        <f t="shared" si="0"/>
        <v>Spaulding, Ricky</v>
      </c>
      <c r="P45" s="13">
        <v>49</v>
      </c>
      <c r="Q45" s="25">
        <f t="shared" si="36"/>
        <v>49.8</v>
      </c>
      <c r="R45" s="4">
        <f t="shared" si="37"/>
        <v>1.6</v>
      </c>
      <c r="S45" s="13"/>
      <c r="T45" s="4" t="str">
        <f t="shared" si="38"/>
        <v/>
      </c>
      <c r="U45" s="4">
        <f t="shared" si="39"/>
        <v>1.6</v>
      </c>
      <c r="V45" s="13">
        <v>51</v>
      </c>
      <c r="W45" s="4">
        <f t="shared" si="1"/>
        <v>52.6</v>
      </c>
      <c r="X45" s="4">
        <f t="shared" si="40"/>
        <v>1.6</v>
      </c>
      <c r="Y45" s="13">
        <v>49</v>
      </c>
      <c r="Z45" s="4">
        <f t="shared" si="82"/>
        <v>50.6</v>
      </c>
      <c r="AA45" s="4">
        <f t="shared" si="42"/>
        <v>2.4000000000000004</v>
      </c>
      <c r="AC45" s="3" t="str">
        <f t="shared" si="2"/>
        <v>Spaulding, Ricky</v>
      </c>
      <c r="AD45" s="13">
        <v>52</v>
      </c>
      <c r="AE45" s="24">
        <f t="shared" si="3"/>
        <v>54.4</v>
      </c>
      <c r="AF45" s="4">
        <f t="shared" si="4"/>
        <v>2.4000000000000004</v>
      </c>
      <c r="AG45" s="13">
        <v>50</v>
      </c>
      <c r="AH45" s="4">
        <f t="shared" si="5"/>
        <v>52.4</v>
      </c>
      <c r="AI45" s="4">
        <f t="shared" si="6"/>
        <v>2.4000000000000004</v>
      </c>
      <c r="AJ45" s="13">
        <v>49</v>
      </c>
      <c r="AK45" s="4">
        <f t="shared" si="7"/>
        <v>51.4</v>
      </c>
      <c r="AL45" s="4">
        <f t="shared" si="8"/>
        <v>2.4000000000000004</v>
      </c>
      <c r="AM45" s="13"/>
      <c r="AN45" s="4" t="str">
        <f t="shared" si="9"/>
        <v/>
      </c>
      <c r="AO45" s="4">
        <f t="shared" si="10"/>
        <v>2.4000000000000004</v>
      </c>
      <c r="AQ45" s="3" t="str">
        <f t="shared" si="45"/>
        <v>Spaulding, Ricky</v>
      </c>
      <c r="AR45" s="13"/>
      <c r="AS45" s="4" t="str">
        <f t="shared" si="46"/>
        <v/>
      </c>
      <c r="AT45" s="4">
        <f t="shared" si="13"/>
        <v>2.4000000000000004</v>
      </c>
      <c r="AU45" s="13">
        <v>47</v>
      </c>
      <c r="AV45" s="20">
        <f t="shared" si="47"/>
        <v>49.4</v>
      </c>
      <c r="AW45" s="4">
        <f t="shared" si="15"/>
        <v>2.4000000000000004</v>
      </c>
      <c r="AX45" s="13">
        <v>48</v>
      </c>
      <c r="AY45" s="4">
        <f t="shared" si="48"/>
        <v>50.4</v>
      </c>
      <c r="AZ45" s="4">
        <f t="shared" si="16"/>
        <v>3.2</v>
      </c>
      <c r="BA45" s="13">
        <v>48</v>
      </c>
      <c r="BB45" s="4">
        <f t="shared" si="49"/>
        <v>51.2</v>
      </c>
      <c r="BC45" s="4">
        <f t="shared" si="18"/>
        <v>3.2</v>
      </c>
      <c r="BE45" s="3" t="str">
        <f t="shared" si="54"/>
        <v>Spaulding, Ricky</v>
      </c>
      <c r="BF45" s="13">
        <v>51</v>
      </c>
      <c r="BG45" s="4">
        <f t="shared" si="20"/>
        <v>54.2</v>
      </c>
      <c r="BH45" s="4">
        <f t="shared" si="21"/>
        <v>3.2</v>
      </c>
      <c r="BI45" s="13">
        <v>52</v>
      </c>
      <c r="BJ45" s="4">
        <f t="shared" si="22"/>
        <v>55.2</v>
      </c>
      <c r="BK45" s="4">
        <f t="shared" si="23"/>
        <v>3.2</v>
      </c>
      <c r="BL45" s="13">
        <v>53</v>
      </c>
      <c r="BM45" s="4">
        <f t="shared" si="24"/>
        <v>56.2</v>
      </c>
      <c r="BN45" s="4">
        <f t="shared" si="25"/>
        <v>2.4000000000000004</v>
      </c>
      <c r="BO45" s="13"/>
      <c r="BP45" s="4" t="str">
        <f t="shared" si="26"/>
        <v/>
      </c>
      <c r="BQ45" s="4">
        <f t="shared" si="27"/>
        <v>2.4000000000000004</v>
      </c>
    </row>
    <row r="46" spans="1:69" ht="15" customHeight="1">
      <c r="A46" s="3" t="s">
        <v>58</v>
      </c>
      <c r="B46" s="2"/>
      <c r="C46" s="13"/>
      <c r="D46" s="13" t="str">
        <f>IF(C46&gt;0,C46," ")</f>
        <v xml:space="preserve"> </v>
      </c>
      <c r="E46" s="4" t="str">
        <f>IF(C46&gt;0,(ROUND(54-AVERAGE(C46),0)*0.8),"")</f>
        <v/>
      </c>
      <c r="F46" s="13"/>
      <c r="G46" s="4" t="str">
        <f>IF(F46&gt;0,F46+E46,"")</f>
        <v/>
      </c>
      <c r="H46" s="4" t="str">
        <f>IF(C46+F46&gt;0,(ROUND(54-AVERAGE(C46,F46),0)*0.8),"")</f>
        <v/>
      </c>
      <c r="I46" s="13"/>
      <c r="J46" s="4" t="str">
        <f>IF(I46&gt;0,H46+I46,"")</f>
        <v/>
      </c>
      <c r="K46" s="4" t="str">
        <f>IF(C46+F46+I46&gt;0,(ROUND(54-AVERAGE(C46,F46,I46),0)*0.8),"")</f>
        <v/>
      </c>
      <c r="L46" s="13"/>
      <c r="M46" s="4" t="str">
        <f>IF(L46&gt;0,K46+L46,"")</f>
        <v/>
      </c>
      <c r="N46" s="4" t="str">
        <f>IF(C46+F46+I46+L46&gt;0,(ROUND(54-AVERAGE(C46,F46,I46,L46),0)*0.8),"")</f>
        <v/>
      </c>
      <c r="O46" s="3" t="str">
        <f t="shared" si="0"/>
        <v>Spears, Edd</v>
      </c>
      <c r="P46" s="13">
        <v>48</v>
      </c>
      <c r="Q46" s="4" t="e">
        <f>IF(P46&gt;0,P46+N46,"")</f>
        <v>#VALUE!</v>
      </c>
      <c r="R46" s="4">
        <f>IF(C46+F46+I46+L46+P46&gt;0,(ROUND(54-AVERAGE(C46,F46,I46,L46,P46),0)*0.8),"")</f>
        <v>4.8000000000000007</v>
      </c>
      <c r="S46" s="13"/>
      <c r="T46" s="4" t="str">
        <f>IF(S46&gt;0,R46+S46,"")</f>
        <v/>
      </c>
      <c r="U46" s="4">
        <f>IF(C46+F46+I46+L46+P46+S46&gt;0,(ROUND(54-AVERAGE(C46,F46,I46,L46,P46,S46),0)*0.8),"")</f>
        <v>4.8000000000000007</v>
      </c>
      <c r="V46" s="13"/>
      <c r="W46" s="4" t="str">
        <f t="shared" si="1"/>
        <v/>
      </c>
      <c r="X46" s="4">
        <f t="shared" si="40"/>
        <v>4.8000000000000007</v>
      </c>
      <c r="Y46" s="13">
        <v>52</v>
      </c>
      <c r="Z46" s="24">
        <f>IF(Y46&gt;0,X46+Y46,"")</f>
        <v>56.8</v>
      </c>
      <c r="AA46" s="4">
        <f t="shared" si="42"/>
        <v>3.2</v>
      </c>
      <c r="AC46" s="3" t="str">
        <f t="shared" si="2"/>
        <v>Spears, Edd</v>
      </c>
      <c r="AD46" s="13"/>
      <c r="AE46" s="4" t="str">
        <f t="shared" si="3"/>
        <v/>
      </c>
      <c r="AF46" s="4">
        <f t="shared" si="4"/>
        <v>3.2</v>
      </c>
      <c r="AG46" s="13"/>
      <c r="AH46" s="4" t="str">
        <f t="shared" si="5"/>
        <v/>
      </c>
      <c r="AI46" s="4">
        <f t="shared" si="6"/>
        <v>3.2</v>
      </c>
      <c r="AJ46" s="13"/>
      <c r="AK46" s="4" t="str">
        <f t="shared" si="7"/>
        <v/>
      </c>
      <c r="AL46" s="4">
        <f t="shared" si="8"/>
        <v>3.2</v>
      </c>
      <c r="AM46" s="13"/>
      <c r="AN46" s="4" t="str">
        <f t="shared" si="9"/>
        <v/>
      </c>
      <c r="AO46" s="4">
        <f t="shared" si="10"/>
        <v>3.2</v>
      </c>
      <c r="AQ46" s="3" t="str">
        <f t="shared" si="45"/>
        <v>Spears, Edd</v>
      </c>
      <c r="AR46" s="13"/>
      <c r="AS46" s="4" t="str">
        <f t="shared" si="46"/>
        <v/>
      </c>
      <c r="AT46" s="4">
        <f t="shared" si="13"/>
        <v>3.2</v>
      </c>
      <c r="AU46" s="13"/>
      <c r="AV46" s="4" t="str">
        <f t="shared" si="47"/>
        <v/>
      </c>
      <c r="AW46" s="4">
        <f t="shared" si="15"/>
        <v>3.2</v>
      </c>
      <c r="AX46" s="13"/>
      <c r="AY46" s="4" t="str">
        <f t="shared" si="48"/>
        <v/>
      </c>
      <c r="AZ46" s="4">
        <f t="shared" si="16"/>
        <v>3.2</v>
      </c>
      <c r="BA46" s="13"/>
      <c r="BB46" s="4" t="str">
        <f t="shared" si="49"/>
        <v/>
      </c>
      <c r="BC46" s="4">
        <f t="shared" si="18"/>
        <v>3.2</v>
      </c>
      <c r="BE46" s="3" t="str">
        <f t="shared" si="54"/>
        <v>Spears, Edd</v>
      </c>
      <c r="BF46" s="13"/>
      <c r="BG46" s="4" t="str">
        <f t="shared" si="20"/>
        <v/>
      </c>
      <c r="BH46" s="4">
        <f t="shared" si="21"/>
        <v>3.2</v>
      </c>
      <c r="BI46" s="13"/>
      <c r="BJ46" s="4" t="str">
        <f t="shared" si="22"/>
        <v/>
      </c>
      <c r="BK46" s="4">
        <f t="shared" si="23"/>
        <v>3.2</v>
      </c>
      <c r="BL46" s="13"/>
      <c r="BM46" s="4" t="str">
        <f t="shared" si="24"/>
        <v/>
      </c>
      <c r="BN46" s="4">
        <f t="shared" si="25"/>
        <v>3.2</v>
      </c>
      <c r="BO46" s="13"/>
      <c r="BP46" s="4" t="str">
        <f t="shared" si="26"/>
        <v/>
      </c>
      <c r="BQ46" s="4">
        <f t="shared" si="27"/>
        <v>3.2</v>
      </c>
    </row>
    <row r="47" spans="1:69" ht="15" customHeight="1">
      <c r="A47" s="3" t="s">
        <v>34</v>
      </c>
      <c r="B47" s="2" t="s">
        <v>4</v>
      </c>
      <c r="C47" s="13"/>
      <c r="D47" s="13" t="str">
        <f t="shared" si="28"/>
        <v xml:space="preserve"> </v>
      </c>
      <c r="E47" s="4" t="str">
        <f t="shared" si="29"/>
        <v/>
      </c>
      <c r="F47" s="13"/>
      <c r="G47" s="4" t="str">
        <f t="shared" si="30"/>
        <v/>
      </c>
      <c r="H47" s="4" t="str">
        <f t="shared" si="31"/>
        <v/>
      </c>
      <c r="I47" s="13"/>
      <c r="J47" s="4" t="str">
        <f t="shared" si="32"/>
        <v/>
      </c>
      <c r="K47" s="4" t="str">
        <f t="shared" si="33"/>
        <v/>
      </c>
      <c r="L47" s="13"/>
      <c r="M47" s="4" t="str">
        <f t="shared" si="34"/>
        <v/>
      </c>
      <c r="N47" s="4" t="str">
        <f t="shared" si="35"/>
        <v/>
      </c>
      <c r="O47" s="3" t="str">
        <f t="shared" si="0"/>
        <v>Stratton, Ben</v>
      </c>
      <c r="P47" s="13"/>
      <c r="Q47" s="4" t="str">
        <f t="shared" si="36"/>
        <v/>
      </c>
      <c r="R47" s="4" t="str">
        <f t="shared" si="37"/>
        <v/>
      </c>
      <c r="S47" s="13"/>
      <c r="T47" s="4" t="str">
        <f t="shared" si="38"/>
        <v/>
      </c>
      <c r="U47" s="4" t="str">
        <f t="shared" si="39"/>
        <v/>
      </c>
      <c r="V47" s="13"/>
      <c r="W47" s="4" t="str">
        <f t="shared" si="1"/>
        <v/>
      </c>
      <c r="X47" s="4" t="str">
        <f t="shared" si="40"/>
        <v/>
      </c>
      <c r="Y47" s="13"/>
      <c r="Z47" s="4" t="str">
        <f t="shared" ref="Z47:Z48" si="83">IF(Y47&gt;0,X47+Y47,"")</f>
        <v/>
      </c>
      <c r="AA47" s="4" t="str">
        <f t="shared" si="42"/>
        <v/>
      </c>
      <c r="AC47" s="3" t="str">
        <f t="shared" si="2"/>
        <v>Stratton, Ben</v>
      </c>
      <c r="AD47" s="13"/>
      <c r="AE47" s="4" t="str">
        <f t="shared" si="3"/>
        <v/>
      </c>
      <c r="AF47" s="4" t="str">
        <f t="shared" si="4"/>
        <v/>
      </c>
      <c r="AG47" s="13"/>
      <c r="AH47" s="4" t="str">
        <f t="shared" si="5"/>
        <v/>
      </c>
      <c r="AI47" s="4" t="str">
        <f t="shared" si="6"/>
        <v/>
      </c>
      <c r="AJ47" s="13"/>
      <c r="AK47" s="4" t="str">
        <f t="shared" si="7"/>
        <v/>
      </c>
      <c r="AL47" s="4" t="str">
        <f t="shared" si="8"/>
        <v/>
      </c>
      <c r="AM47" s="13"/>
      <c r="AN47" s="4" t="str">
        <f t="shared" si="9"/>
        <v/>
      </c>
      <c r="AO47" s="4" t="str">
        <f t="shared" si="10"/>
        <v/>
      </c>
      <c r="AQ47" s="3" t="str">
        <f t="shared" si="45"/>
        <v>Stratton, Ben</v>
      </c>
      <c r="AR47" s="13"/>
      <c r="AS47" s="4" t="str">
        <f t="shared" si="46"/>
        <v/>
      </c>
      <c r="AT47" s="4" t="str">
        <f t="shared" si="13"/>
        <v/>
      </c>
      <c r="AU47" s="13"/>
      <c r="AV47" s="4" t="str">
        <f t="shared" si="47"/>
        <v/>
      </c>
      <c r="AW47" s="4" t="str">
        <f t="shared" si="15"/>
        <v/>
      </c>
      <c r="AX47" s="13"/>
      <c r="AY47" s="4" t="str">
        <f t="shared" si="48"/>
        <v/>
      </c>
      <c r="AZ47" s="4" t="str">
        <f t="shared" si="16"/>
        <v/>
      </c>
      <c r="BA47" s="13"/>
      <c r="BB47" s="4" t="str">
        <f t="shared" si="49"/>
        <v/>
      </c>
      <c r="BC47" s="4" t="str">
        <f t="shared" si="18"/>
        <v/>
      </c>
      <c r="BE47" s="3" t="str">
        <f t="shared" si="54"/>
        <v>Stratton, Ben</v>
      </c>
      <c r="BF47" s="13"/>
      <c r="BG47" s="4" t="str">
        <f t="shared" si="20"/>
        <v/>
      </c>
      <c r="BH47" s="4" t="str">
        <f t="shared" si="21"/>
        <v/>
      </c>
      <c r="BI47" s="13"/>
      <c r="BJ47" s="4" t="str">
        <f t="shared" si="22"/>
        <v/>
      </c>
      <c r="BK47" s="4" t="str">
        <f t="shared" si="23"/>
        <v/>
      </c>
      <c r="BL47" s="13"/>
      <c r="BM47" s="4" t="str">
        <f t="shared" si="24"/>
        <v/>
      </c>
      <c r="BN47" s="4" t="str">
        <f t="shared" si="25"/>
        <v/>
      </c>
      <c r="BO47" s="13"/>
      <c r="BP47" s="4" t="str">
        <f t="shared" si="26"/>
        <v/>
      </c>
      <c r="BQ47" s="4" t="str">
        <f t="shared" si="27"/>
        <v/>
      </c>
    </row>
    <row r="48" spans="1:69" ht="15" customHeight="1">
      <c r="A48" s="3" t="s">
        <v>35</v>
      </c>
      <c r="B48" s="2" t="s">
        <v>4</v>
      </c>
      <c r="C48" s="13"/>
      <c r="D48" s="13" t="str">
        <f t="shared" si="28"/>
        <v xml:space="preserve"> </v>
      </c>
      <c r="E48" s="4" t="str">
        <f t="shared" si="29"/>
        <v/>
      </c>
      <c r="F48" s="13"/>
      <c r="G48" s="4" t="str">
        <f t="shared" si="30"/>
        <v/>
      </c>
      <c r="H48" s="4" t="str">
        <f t="shared" si="31"/>
        <v/>
      </c>
      <c r="I48" s="13"/>
      <c r="J48" s="4" t="str">
        <f t="shared" si="32"/>
        <v/>
      </c>
      <c r="K48" s="4" t="str">
        <f t="shared" si="33"/>
        <v/>
      </c>
      <c r="L48" s="13"/>
      <c r="M48" s="4" t="str">
        <f t="shared" si="34"/>
        <v/>
      </c>
      <c r="N48" s="4" t="str">
        <f t="shared" si="35"/>
        <v/>
      </c>
      <c r="O48" s="3" t="str">
        <f t="shared" si="0"/>
        <v>Stratton, MaryEllen</v>
      </c>
      <c r="P48" s="13"/>
      <c r="Q48" s="4" t="str">
        <f t="shared" si="36"/>
        <v/>
      </c>
      <c r="R48" s="4" t="str">
        <f t="shared" si="37"/>
        <v/>
      </c>
      <c r="S48" s="13"/>
      <c r="T48" s="4" t="str">
        <f t="shared" si="38"/>
        <v/>
      </c>
      <c r="U48" s="4" t="str">
        <f t="shared" si="39"/>
        <v/>
      </c>
      <c r="V48" s="13"/>
      <c r="W48" s="4" t="str">
        <f t="shared" si="1"/>
        <v/>
      </c>
      <c r="X48" s="4" t="str">
        <f t="shared" si="40"/>
        <v/>
      </c>
      <c r="Y48" s="13"/>
      <c r="Z48" s="4" t="str">
        <f t="shared" si="83"/>
        <v/>
      </c>
      <c r="AA48" s="4" t="str">
        <f t="shared" si="42"/>
        <v/>
      </c>
      <c r="AC48" s="3" t="str">
        <f t="shared" si="2"/>
        <v>Stratton, MaryEllen</v>
      </c>
      <c r="AD48" s="13"/>
      <c r="AE48" s="4" t="str">
        <f t="shared" si="3"/>
        <v/>
      </c>
      <c r="AF48" s="4" t="str">
        <f t="shared" si="4"/>
        <v/>
      </c>
      <c r="AG48" s="13"/>
      <c r="AH48" s="4" t="str">
        <f t="shared" si="5"/>
        <v/>
      </c>
      <c r="AI48" s="4" t="str">
        <f t="shared" si="6"/>
        <v/>
      </c>
      <c r="AJ48" s="13"/>
      <c r="AK48" s="4" t="str">
        <f t="shared" si="7"/>
        <v/>
      </c>
      <c r="AL48" s="4" t="str">
        <f t="shared" si="8"/>
        <v/>
      </c>
      <c r="AM48" s="13"/>
      <c r="AN48" s="4" t="str">
        <f t="shared" si="9"/>
        <v/>
      </c>
      <c r="AO48" s="4" t="str">
        <f t="shared" si="10"/>
        <v/>
      </c>
      <c r="AQ48" s="3" t="str">
        <f t="shared" si="45"/>
        <v>Stratton, MaryEllen</v>
      </c>
      <c r="AR48" s="13"/>
      <c r="AS48" s="4" t="str">
        <f t="shared" si="46"/>
        <v/>
      </c>
      <c r="AT48" s="4" t="str">
        <f t="shared" si="13"/>
        <v/>
      </c>
      <c r="AU48" s="13"/>
      <c r="AV48" s="4" t="str">
        <f t="shared" si="47"/>
        <v/>
      </c>
      <c r="AW48" s="4" t="str">
        <f t="shared" si="15"/>
        <v/>
      </c>
      <c r="AX48" s="13"/>
      <c r="AY48" s="4" t="str">
        <f t="shared" si="48"/>
        <v/>
      </c>
      <c r="AZ48" s="4" t="str">
        <f t="shared" si="16"/>
        <v/>
      </c>
      <c r="BA48" s="13"/>
      <c r="BB48" s="4" t="str">
        <f t="shared" si="49"/>
        <v/>
      </c>
      <c r="BC48" s="4" t="str">
        <f t="shared" si="18"/>
        <v/>
      </c>
      <c r="BE48" s="3" t="str">
        <f t="shared" si="54"/>
        <v>Stratton, MaryEllen</v>
      </c>
      <c r="BF48" s="13"/>
      <c r="BG48" s="4" t="str">
        <f t="shared" si="20"/>
        <v/>
      </c>
      <c r="BH48" s="4" t="str">
        <f t="shared" si="21"/>
        <v/>
      </c>
      <c r="BI48" s="13"/>
      <c r="BJ48" s="4" t="str">
        <f t="shared" si="22"/>
        <v/>
      </c>
      <c r="BK48" s="4" t="str">
        <f t="shared" si="23"/>
        <v/>
      </c>
      <c r="BL48" s="13"/>
      <c r="BM48" s="4" t="str">
        <f t="shared" si="24"/>
        <v/>
      </c>
      <c r="BN48" s="4" t="str">
        <f t="shared" si="25"/>
        <v/>
      </c>
      <c r="BO48" s="13"/>
      <c r="BP48" s="4" t="str">
        <f t="shared" si="26"/>
        <v/>
      </c>
      <c r="BQ48" s="4" t="str">
        <f t="shared" si="27"/>
        <v/>
      </c>
    </row>
    <row r="49" spans="1:69" ht="15" customHeight="1">
      <c r="A49" s="3" t="s">
        <v>55</v>
      </c>
      <c r="B49" s="2"/>
      <c r="C49" s="13"/>
      <c r="D49" s="13" t="str">
        <f t="shared" ref="D49:D54" si="84">IF(C49&gt;0,C49," ")</f>
        <v xml:space="preserve"> </v>
      </c>
      <c r="E49" s="4" t="str">
        <f t="shared" ref="E49:E54" si="85">IF(C49&gt;0,(ROUND(54-AVERAGE(C49),0)*0.8),"")</f>
        <v/>
      </c>
      <c r="F49" s="13"/>
      <c r="G49" s="4" t="str">
        <f t="shared" ref="G49:G54" si="86">IF(F49&gt;0,F49+E49,"")</f>
        <v/>
      </c>
      <c r="H49" s="4" t="str">
        <f t="shared" ref="H49:H54" si="87">IF(C49+F49&gt;0,(ROUND(54-AVERAGE(C49,F49),0)*0.8),"")</f>
        <v/>
      </c>
      <c r="I49" s="13"/>
      <c r="J49" s="4" t="str">
        <f t="shared" ref="J49:J54" si="88">IF(I49&gt;0,H49+I49,"")</f>
        <v/>
      </c>
      <c r="K49" s="4" t="str">
        <f t="shared" ref="K49:K54" si="89">IF(C49+F49+I49&gt;0,(ROUND(54-AVERAGE(C49,F49,I49),0)*0.8),"")</f>
        <v/>
      </c>
      <c r="L49" s="13"/>
      <c r="M49" s="4" t="str">
        <f t="shared" ref="M49:M54" si="90">IF(L49&gt;0,K49+L49,"")</f>
        <v/>
      </c>
      <c r="N49" s="4" t="str">
        <f t="shared" ref="N49:N54" si="91">IF(C49+F49+I49+L49&gt;0,(ROUND(54-AVERAGE(C49,F49,I49,L49),0)*0.8),"")</f>
        <v/>
      </c>
      <c r="O49" s="3" t="str">
        <f t="shared" si="0"/>
        <v>Stone, Charles</v>
      </c>
      <c r="P49" s="13">
        <v>66</v>
      </c>
      <c r="Q49" s="4" t="e">
        <f t="shared" ref="Q49:Q54" si="92">IF(P49&gt;0,P49+N49,"")</f>
        <v>#VALUE!</v>
      </c>
      <c r="R49" s="4">
        <f t="shared" ref="R49:R54" si="93">IF(C49+F49+I49+L49+P49&gt;0,(ROUND(54-AVERAGE(C49,F49,I49,L49,P49),0)*0.8),"")</f>
        <v>-9.6000000000000014</v>
      </c>
      <c r="S49" s="13"/>
      <c r="T49" s="4" t="str">
        <f t="shared" ref="T49:T54" si="94">IF(S49&gt;0,R49+S49,"")</f>
        <v/>
      </c>
      <c r="U49" s="4">
        <f t="shared" ref="U49:U54" si="95">IF(C49+F49+I49+L49+P49+S49&gt;0,(ROUND(54-AVERAGE(C49,F49,I49,L49,P49,S49),0)*0.8),"")</f>
        <v>-9.6000000000000014</v>
      </c>
      <c r="V49" s="13"/>
      <c r="W49" s="4" t="str">
        <f t="shared" si="1"/>
        <v/>
      </c>
      <c r="X49" s="4">
        <f t="shared" si="40"/>
        <v>-9.6000000000000014</v>
      </c>
      <c r="Y49" s="13"/>
      <c r="Z49" s="4" t="str">
        <f t="shared" ref="Z49:Z54" si="96">IF(Y49&gt;0,X49+Y49,"")</f>
        <v/>
      </c>
      <c r="AA49" s="4">
        <f t="shared" si="42"/>
        <v>-9.6000000000000014</v>
      </c>
      <c r="AC49" s="3" t="str">
        <f t="shared" si="2"/>
        <v>Stone, Charles</v>
      </c>
      <c r="AD49" s="13"/>
      <c r="AE49" s="4" t="str">
        <f t="shared" si="3"/>
        <v/>
      </c>
      <c r="AF49" s="4">
        <f t="shared" si="4"/>
        <v>-9.6000000000000014</v>
      </c>
      <c r="AG49" s="13"/>
      <c r="AH49" s="4" t="str">
        <f t="shared" si="5"/>
        <v/>
      </c>
      <c r="AI49" s="4">
        <f t="shared" si="6"/>
        <v>-9.6000000000000014</v>
      </c>
      <c r="AJ49" s="13"/>
      <c r="AK49" s="4" t="str">
        <f t="shared" si="7"/>
        <v/>
      </c>
      <c r="AL49" s="4">
        <f t="shared" si="8"/>
        <v>-9.6000000000000014</v>
      </c>
      <c r="AM49" s="13"/>
      <c r="AN49" s="4" t="str">
        <f t="shared" si="9"/>
        <v/>
      </c>
      <c r="AO49" s="4">
        <f t="shared" si="10"/>
        <v>-9.6000000000000014</v>
      </c>
      <c r="AQ49" s="3" t="str">
        <f t="shared" si="45"/>
        <v>Stone, Charles</v>
      </c>
      <c r="AR49" s="13"/>
      <c r="AS49" s="4" t="str">
        <f t="shared" si="46"/>
        <v/>
      </c>
      <c r="AT49" s="4">
        <f t="shared" si="13"/>
        <v>-9.6000000000000014</v>
      </c>
      <c r="AU49" s="13"/>
      <c r="AV49" s="4" t="str">
        <f t="shared" si="47"/>
        <v/>
      </c>
      <c r="AW49" s="4">
        <f t="shared" si="15"/>
        <v>-9.6000000000000014</v>
      </c>
      <c r="AX49" s="13"/>
      <c r="AY49" s="4" t="str">
        <f t="shared" si="48"/>
        <v/>
      </c>
      <c r="AZ49" s="4">
        <f t="shared" si="16"/>
        <v>-9.6000000000000014</v>
      </c>
      <c r="BA49" s="13"/>
      <c r="BB49" s="4" t="str">
        <f t="shared" si="49"/>
        <v/>
      </c>
      <c r="BC49" s="4">
        <f t="shared" si="18"/>
        <v>-9.6000000000000014</v>
      </c>
      <c r="BE49" s="3" t="str">
        <f t="shared" si="54"/>
        <v>Stone, Charles</v>
      </c>
      <c r="BF49" s="13"/>
      <c r="BG49" s="4" t="str">
        <f t="shared" si="20"/>
        <v/>
      </c>
      <c r="BH49" s="4">
        <f t="shared" si="21"/>
        <v>-9.6000000000000014</v>
      </c>
      <c r="BI49" s="13"/>
      <c r="BJ49" s="4" t="str">
        <f t="shared" si="22"/>
        <v/>
      </c>
      <c r="BK49" s="4">
        <f t="shared" si="23"/>
        <v>-9.6000000000000014</v>
      </c>
      <c r="BL49" s="13"/>
      <c r="BM49" s="4" t="str">
        <f t="shared" si="24"/>
        <v/>
      </c>
      <c r="BN49" s="4">
        <f t="shared" si="25"/>
        <v>-9.6000000000000014</v>
      </c>
      <c r="BO49" s="13"/>
      <c r="BP49" s="4" t="str">
        <f t="shared" si="26"/>
        <v/>
      </c>
      <c r="BQ49" s="4">
        <f t="shared" si="27"/>
        <v>-9.6000000000000014</v>
      </c>
    </row>
    <row r="50" spans="1:69" ht="15" customHeight="1">
      <c r="A50" s="3" t="s">
        <v>56</v>
      </c>
      <c r="B50" s="2"/>
      <c r="C50" s="13"/>
      <c r="D50" s="13" t="str">
        <f t="shared" si="84"/>
        <v xml:space="preserve"> </v>
      </c>
      <c r="E50" s="4" t="str">
        <f t="shared" si="85"/>
        <v/>
      </c>
      <c r="F50" s="13"/>
      <c r="G50" s="4" t="str">
        <f t="shared" si="86"/>
        <v/>
      </c>
      <c r="H50" s="4" t="str">
        <f t="shared" si="87"/>
        <v/>
      </c>
      <c r="I50" s="13"/>
      <c r="J50" s="4" t="str">
        <f t="shared" si="88"/>
        <v/>
      </c>
      <c r="K50" s="4" t="str">
        <f t="shared" si="89"/>
        <v/>
      </c>
      <c r="L50" s="13"/>
      <c r="M50" s="4" t="str">
        <f t="shared" si="90"/>
        <v/>
      </c>
      <c r="N50" s="4" t="str">
        <f t="shared" si="91"/>
        <v/>
      </c>
      <c r="O50" s="3" t="str">
        <f t="shared" si="0"/>
        <v>Stone, Thomas</v>
      </c>
      <c r="P50" s="13">
        <v>71</v>
      </c>
      <c r="Q50" s="4" t="e">
        <f t="shared" si="92"/>
        <v>#VALUE!</v>
      </c>
      <c r="R50" s="4">
        <f t="shared" si="93"/>
        <v>-13.600000000000001</v>
      </c>
      <c r="S50" s="13"/>
      <c r="T50" s="4" t="str">
        <f t="shared" si="94"/>
        <v/>
      </c>
      <c r="U50" s="4">
        <f t="shared" si="95"/>
        <v>-13.600000000000001</v>
      </c>
      <c r="V50" s="13"/>
      <c r="W50" s="4" t="str">
        <f t="shared" si="1"/>
        <v/>
      </c>
      <c r="X50" s="4">
        <f t="shared" si="40"/>
        <v>-13.600000000000001</v>
      </c>
      <c r="Y50" s="13"/>
      <c r="Z50" s="4" t="str">
        <f t="shared" si="96"/>
        <v/>
      </c>
      <c r="AA50" s="4">
        <f t="shared" si="42"/>
        <v>-13.600000000000001</v>
      </c>
      <c r="AC50" s="3" t="str">
        <f t="shared" si="2"/>
        <v>Stone, Thomas</v>
      </c>
      <c r="AD50" s="13"/>
      <c r="AE50" s="4" t="str">
        <f t="shared" si="3"/>
        <v/>
      </c>
      <c r="AF50" s="4">
        <f t="shared" si="4"/>
        <v>-13.600000000000001</v>
      </c>
      <c r="AG50" s="13"/>
      <c r="AH50" s="4" t="str">
        <f t="shared" si="5"/>
        <v/>
      </c>
      <c r="AI50" s="4">
        <f t="shared" si="6"/>
        <v>-13.600000000000001</v>
      </c>
      <c r="AJ50" s="13"/>
      <c r="AK50" s="4" t="str">
        <f t="shared" si="7"/>
        <v/>
      </c>
      <c r="AL50" s="4">
        <f t="shared" si="8"/>
        <v>-13.600000000000001</v>
      </c>
      <c r="AM50" s="13"/>
      <c r="AN50" s="4" t="str">
        <f t="shared" si="9"/>
        <v/>
      </c>
      <c r="AO50" s="4">
        <f t="shared" si="10"/>
        <v>-13.600000000000001</v>
      </c>
      <c r="AQ50" s="3" t="str">
        <f t="shared" si="45"/>
        <v>Stone, Thomas</v>
      </c>
      <c r="AR50" s="13"/>
      <c r="AS50" s="4" t="str">
        <f t="shared" si="46"/>
        <v/>
      </c>
      <c r="AT50" s="4">
        <f t="shared" si="13"/>
        <v>-13.600000000000001</v>
      </c>
      <c r="AU50" s="13"/>
      <c r="AV50" s="4" t="str">
        <f t="shared" si="47"/>
        <v/>
      </c>
      <c r="AW50" s="4">
        <f t="shared" si="15"/>
        <v>-13.600000000000001</v>
      </c>
      <c r="AX50" s="13"/>
      <c r="AY50" s="4" t="str">
        <f t="shared" si="48"/>
        <v/>
      </c>
      <c r="AZ50" s="4">
        <f t="shared" si="16"/>
        <v>-13.600000000000001</v>
      </c>
      <c r="BA50" s="13"/>
      <c r="BB50" s="4" t="str">
        <f t="shared" si="49"/>
        <v/>
      </c>
      <c r="BC50" s="4">
        <f t="shared" si="18"/>
        <v>-13.600000000000001</v>
      </c>
      <c r="BE50" s="3" t="str">
        <f t="shared" si="54"/>
        <v>Stone, Thomas</v>
      </c>
      <c r="BF50" s="13"/>
      <c r="BG50" s="4" t="str">
        <f t="shared" si="20"/>
        <v/>
      </c>
      <c r="BH50" s="4">
        <f t="shared" si="21"/>
        <v>-13.600000000000001</v>
      </c>
      <c r="BI50" s="13"/>
      <c r="BJ50" s="4" t="str">
        <f t="shared" si="22"/>
        <v/>
      </c>
      <c r="BK50" s="4">
        <f t="shared" si="23"/>
        <v>-13.600000000000001</v>
      </c>
      <c r="BL50" s="13"/>
      <c r="BM50" s="4" t="str">
        <f t="shared" si="24"/>
        <v/>
      </c>
      <c r="BN50" s="4">
        <f t="shared" si="25"/>
        <v>-13.600000000000001</v>
      </c>
      <c r="BO50" s="13"/>
      <c r="BP50" s="4" t="str">
        <f t="shared" si="26"/>
        <v/>
      </c>
      <c r="BQ50" s="4">
        <f t="shared" si="27"/>
        <v>-13.600000000000001</v>
      </c>
    </row>
    <row r="51" spans="1:69" ht="15" customHeight="1">
      <c r="A51" s="3" t="s">
        <v>65</v>
      </c>
      <c r="B51" s="2"/>
      <c r="C51" s="13"/>
      <c r="D51" s="13" t="str">
        <f t="shared" si="84"/>
        <v xml:space="preserve"> </v>
      </c>
      <c r="E51" s="4" t="str">
        <f t="shared" si="85"/>
        <v/>
      </c>
      <c r="F51" s="13"/>
      <c r="G51" s="4" t="str">
        <f t="shared" si="86"/>
        <v/>
      </c>
      <c r="H51" s="4" t="str">
        <f t="shared" si="87"/>
        <v/>
      </c>
      <c r="I51" s="13"/>
      <c r="J51" s="4" t="str">
        <f t="shared" si="88"/>
        <v/>
      </c>
      <c r="K51" s="4" t="str">
        <f t="shared" si="89"/>
        <v/>
      </c>
      <c r="L51" s="13"/>
      <c r="M51" s="4" t="str">
        <f t="shared" si="90"/>
        <v/>
      </c>
      <c r="N51" s="4" t="str">
        <f t="shared" si="91"/>
        <v/>
      </c>
      <c r="O51" s="3" t="str">
        <f t="shared" si="0"/>
        <v>Tackett, Buddy</v>
      </c>
      <c r="P51" s="13"/>
      <c r="Q51" s="4" t="str">
        <f t="shared" si="92"/>
        <v/>
      </c>
      <c r="R51" s="4" t="str">
        <f t="shared" si="93"/>
        <v/>
      </c>
      <c r="S51" s="13">
        <v>50</v>
      </c>
      <c r="T51" s="4" t="e">
        <f t="shared" si="94"/>
        <v>#VALUE!</v>
      </c>
      <c r="U51" s="4">
        <f t="shared" si="95"/>
        <v>3.2</v>
      </c>
      <c r="V51" s="13">
        <v>52</v>
      </c>
      <c r="W51" s="4">
        <f t="shared" si="1"/>
        <v>55.2</v>
      </c>
      <c r="X51" s="4">
        <f>IF(C51+F51+I51+L51+P51+S51+V51&gt;0,(ROUND(54-AVERAGE(C51,F51,I51,L51,P51,S51,V51),0)*0.8),"")</f>
        <v>2.4000000000000004</v>
      </c>
      <c r="Y51" s="13">
        <v>51</v>
      </c>
      <c r="Z51" s="4">
        <f t="shared" si="96"/>
        <v>53.4</v>
      </c>
      <c r="AA51" s="4">
        <f>IF(C51+F51+I51+L51+P51+S51+V51+Y51&gt;0,(ROUND(54-AVERAGE(C51,F51,I51,L51,P51,S51,V51,Y51),0)*0.8),"")</f>
        <v>2.4000000000000004</v>
      </c>
      <c r="AC51" s="3" t="str">
        <f t="shared" si="2"/>
        <v>Tackett, Buddy</v>
      </c>
      <c r="AD51" s="13"/>
      <c r="AE51" s="4" t="str">
        <f t="shared" si="3"/>
        <v/>
      </c>
      <c r="AF51" s="4">
        <f t="shared" si="4"/>
        <v>2.4000000000000004</v>
      </c>
      <c r="AG51" s="13"/>
      <c r="AH51" s="4" t="str">
        <f t="shared" si="5"/>
        <v/>
      </c>
      <c r="AI51" s="4">
        <f t="shared" si="6"/>
        <v>2.4000000000000004</v>
      </c>
      <c r="AJ51" s="13"/>
      <c r="AK51" s="4" t="str">
        <f t="shared" si="7"/>
        <v/>
      </c>
      <c r="AL51" s="4">
        <f t="shared" si="8"/>
        <v>2.4000000000000004</v>
      </c>
      <c r="AM51" s="13"/>
      <c r="AN51" s="4" t="str">
        <f t="shared" si="9"/>
        <v/>
      </c>
      <c r="AO51" s="4">
        <f t="shared" si="10"/>
        <v>2.4000000000000004</v>
      </c>
      <c r="AQ51" s="3" t="str">
        <f t="shared" si="45"/>
        <v>Tackett, Buddy</v>
      </c>
      <c r="AR51" s="13"/>
      <c r="AS51" s="4" t="str">
        <f t="shared" si="46"/>
        <v/>
      </c>
      <c r="AT51" s="4">
        <f t="shared" si="13"/>
        <v>2.4000000000000004</v>
      </c>
      <c r="AU51" s="13"/>
      <c r="AV51" s="4" t="str">
        <f t="shared" si="47"/>
        <v/>
      </c>
      <c r="AW51" s="4">
        <f t="shared" si="15"/>
        <v>2.4000000000000004</v>
      </c>
      <c r="AX51" s="13"/>
      <c r="AY51" s="4" t="str">
        <f t="shared" si="48"/>
        <v/>
      </c>
      <c r="AZ51" s="4">
        <f t="shared" si="16"/>
        <v>2.4000000000000004</v>
      </c>
      <c r="BA51" s="13"/>
      <c r="BB51" s="4" t="str">
        <f t="shared" si="49"/>
        <v/>
      </c>
      <c r="BC51" s="4">
        <f t="shared" si="18"/>
        <v>2.4000000000000004</v>
      </c>
      <c r="BE51" s="3" t="str">
        <f t="shared" si="54"/>
        <v>Tackett, Buddy</v>
      </c>
      <c r="BF51" s="13"/>
      <c r="BG51" s="4" t="str">
        <f t="shared" si="20"/>
        <v/>
      </c>
      <c r="BH51" s="4">
        <f t="shared" si="21"/>
        <v>2.4000000000000004</v>
      </c>
      <c r="BI51" s="13"/>
      <c r="BJ51" s="4" t="str">
        <f t="shared" si="22"/>
        <v/>
      </c>
      <c r="BK51" s="4">
        <f t="shared" si="23"/>
        <v>2.4000000000000004</v>
      </c>
      <c r="BL51" s="13"/>
      <c r="BM51" s="4" t="str">
        <f t="shared" si="24"/>
        <v/>
      </c>
      <c r="BN51" s="4">
        <f t="shared" si="25"/>
        <v>2.4000000000000004</v>
      </c>
      <c r="BO51" s="13"/>
      <c r="BP51" s="4" t="str">
        <f t="shared" si="26"/>
        <v/>
      </c>
      <c r="BQ51" s="4">
        <f t="shared" si="27"/>
        <v>2.4000000000000004</v>
      </c>
    </row>
    <row r="52" spans="1:69" ht="15" customHeight="1">
      <c r="A52" s="3" t="s">
        <v>57</v>
      </c>
      <c r="B52" s="2" t="s">
        <v>4</v>
      </c>
      <c r="C52" s="13"/>
      <c r="D52" s="13" t="str">
        <f t="shared" si="84"/>
        <v xml:space="preserve"> </v>
      </c>
      <c r="E52" s="4" t="str">
        <f t="shared" si="85"/>
        <v/>
      </c>
      <c r="F52" s="13"/>
      <c r="G52" s="4" t="str">
        <f t="shared" si="86"/>
        <v/>
      </c>
      <c r="H52" s="4" t="str">
        <f t="shared" si="87"/>
        <v/>
      </c>
      <c r="I52" s="13"/>
      <c r="J52" s="4" t="str">
        <f t="shared" si="88"/>
        <v/>
      </c>
      <c r="K52" s="4" t="str">
        <f t="shared" si="89"/>
        <v/>
      </c>
      <c r="L52" s="13"/>
      <c r="M52" s="4" t="str">
        <f t="shared" si="90"/>
        <v/>
      </c>
      <c r="N52" s="4" t="str">
        <f t="shared" si="91"/>
        <v/>
      </c>
      <c r="O52" s="3" t="str">
        <f t="shared" si="0"/>
        <v>Tinnell, Tim</v>
      </c>
      <c r="P52" s="13">
        <v>58</v>
      </c>
      <c r="Q52" s="4" t="e">
        <f t="shared" si="92"/>
        <v>#VALUE!</v>
      </c>
      <c r="R52" s="4">
        <f t="shared" si="93"/>
        <v>-3.2</v>
      </c>
      <c r="S52" s="13"/>
      <c r="T52" s="4" t="str">
        <f t="shared" si="94"/>
        <v/>
      </c>
      <c r="U52" s="4">
        <f t="shared" si="95"/>
        <v>-3.2</v>
      </c>
      <c r="V52" s="13"/>
      <c r="W52" s="4" t="str">
        <f t="shared" si="1"/>
        <v/>
      </c>
      <c r="X52" s="4">
        <f t="shared" si="40"/>
        <v>-3.2</v>
      </c>
      <c r="Y52" s="13"/>
      <c r="Z52" s="4" t="str">
        <f t="shared" si="96"/>
        <v/>
      </c>
      <c r="AA52" s="4">
        <f t="shared" si="42"/>
        <v>-3.2</v>
      </c>
      <c r="AC52" s="3" t="str">
        <f t="shared" si="2"/>
        <v>Tinnell, Tim</v>
      </c>
      <c r="AD52" s="13">
        <v>58</v>
      </c>
      <c r="AE52" s="4">
        <f t="shared" si="3"/>
        <v>54.8</v>
      </c>
      <c r="AF52" s="4">
        <f t="shared" si="4"/>
        <v>-3.2</v>
      </c>
      <c r="AG52" s="13"/>
      <c r="AH52" s="4" t="str">
        <f t="shared" si="5"/>
        <v/>
      </c>
      <c r="AI52" s="4">
        <f t="shared" si="6"/>
        <v>-3.2</v>
      </c>
      <c r="AJ52" s="13">
        <v>59</v>
      </c>
      <c r="AK52" s="4">
        <f t="shared" si="7"/>
        <v>55.8</v>
      </c>
      <c r="AL52" s="4">
        <f t="shared" si="8"/>
        <v>-3.2</v>
      </c>
      <c r="AM52" s="13"/>
      <c r="AN52" s="4" t="str">
        <f t="shared" si="9"/>
        <v/>
      </c>
      <c r="AO52" s="4">
        <f t="shared" si="10"/>
        <v>-3.2</v>
      </c>
      <c r="AQ52" s="3" t="str">
        <f t="shared" si="45"/>
        <v>Tinnell, Tim</v>
      </c>
      <c r="AR52" s="13"/>
      <c r="AS52" s="4" t="str">
        <f t="shared" si="46"/>
        <v/>
      </c>
      <c r="AT52" s="4">
        <f t="shared" si="13"/>
        <v>-3.2</v>
      </c>
      <c r="AU52" s="13"/>
      <c r="AV52" s="4" t="str">
        <f t="shared" si="47"/>
        <v/>
      </c>
      <c r="AW52" s="4">
        <f t="shared" si="15"/>
        <v>-3.2</v>
      </c>
      <c r="AX52" s="13"/>
      <c r="AY52" s="4" t="str">
        <f t="shared" si="48"/>
        <v/>
      </c>
      <c r="AZ52" s="4">
        <f t="shared" si="16"/>
        <v>-3.2</v>
      </c>
      <c r="BA52" s="13"/>
      <c r="BB52" s="4" t="str">
        <f t="shared" si="49"/>
        <v/>
      </c>
      <c r="BC52" s="4">
        <f t="shared" si="18"/>
        <v>-3.2</v>
      </c>
      <c r="BE52" s="3" t="str">
        <f t="shared" si="54"/>
        <v>Tinnell, Tim</v>
      </c>
      <c r="BF52" s="13">
        <v>61</v>
      </c>
      <c r="BG52" s="4">
        <f t="shared" si="20"/>
        <v>57.8</v>
      </c>
      <c r="BH52" s="4">
        <f t="shared" si="21"/>
        <v>-4</v>
      </c>
      <c r="BI52" s="13">
        <v>58</v>
      </c>
      <c r="BJ52" s="4">
        <f t="shared" si="22"/>
        <v>54</v>
      </c>
      <c r="BK52" s="4">
        <f t="shared" si="23"/>
        <v>-4</v>
      </c>
      <c r="BL52" s="13"/>
      <c r="BM52" s="4" t="str">
        <f t="shared" si="24"/>
        <v/>
      </c>
      <c r="BN52" s="4">
        <f t="shared" si="25"/>
        <v>-4</v>
      </c>
      <c r="BO52" s="13"/>
      <c r="BP52" s="4" t="str">
        <f t="shared" si="26"/>
        <v/>
      </c>
      <c r="BQ52" s="4">
        <f t="shared" si="27"/>
        <v>-4</v>
      </c>
    </row>
    <row r="53" spans="1:69" ht="15" customHeight="1">
      <c r="A53" s="3" t="s">
        <v>41</v>
      </c>
      <c r="B53" s="2"/>
      <c r="C53" s="13">
        <v>63</v>
      </c>
      <c r="D53" s="13">
        <f t="shared" si="84"/>
        <v>63</v>
      </c>
      <c r="E53" s="4">
        <f t="shared" si="85"/>
        <v>-7.2</v>
      </c>
      <c r="F53" s="13">
        <v>64</v>
      </c>
      <c r="G53" s="4">
        <f t="shared" si="86"/>
        <v>56.8</v>
      </c>
      <c r="H53" s="4">
        <f t="shared" si="87"/>
        <v>-8</v>
      </c>
      <c r="I53" s="13">
        <v>65</v>
      </c>
      <c r="J53" s="4">
        <f t="shared" si="88"/>
        <v>57</v>
      </c>
      <c r="K53" s="4">
        <f t="shared" si="89"/>
        <v>-8</v>
      </c>
      <c r="L53" s="13">
        <v>56</v>
      </c>
      <c r="M53" s="18">
        <f t="shared" si="90"/>
        <v>48</v>
      </c>
      <c r="N53" s="4">
        <f t="shared" si="91"/>
        <v>-6.4</v>
      </c>
      <c r="O53" s="3" t="str">
        <f t="shared" si="0"/>
        <v>Trammell, Jacob</v>
      </c>
      <c r="P53" s="13">
        <v>56</v>
      </c>
      <c r="Q53" s="25">
        <f t="shared" si="92"/>
        <v>49.6</v>
      </c>
      <c r="R53" s="4">
        <f t="shared" si="93"/>
        <v>-5.6000000000000005</v>
      </c>
      <c r="S53" s="13"/>
      <c r="T53" s="4" t="str">
        <f t="shared" si="94"/>
        <v/>
      </c>
      <c r="U53" s="4">
        <f t="shared" si="95"/>
        <v>-5.6000000000000005</v>
      </c>
      <c r="V53" s="13"/>
      <c r="W53" s="4" t="str">
        <f t="shared" si="1"/>
        <v/>
      </c>
      <c r="X53" s="4">
        <f t="shared" si="40"/>
        <v>-5.6000000000000005</v>
      </c>
      <c r="Y53" s="13">
        <v>60</v>
      </c>
      <c r="Z53" s="4">
        <f t="shared" si="96"/>
        <v>54.4</v>
      </c>
      <c r="AA53" s="4">
        <f t="shared" si="42"/>
        <v>-5.6000000000000005</v>
      </c>
      <c r="AC53" s="3" t="str">
        <f t="shared" si="2"/>
        <v>Trammell, Jacob</v>
      </c>
      <c r="AD53" s="13">
        <v>53</v>
      </c>
      <c r="AE53" s="18">
        <f t="shared" si="3"/>
        <v>47.4</v>
      </c>
      <c r="AF53" s="4">
        <f t="shared" si="4"/>
        <v>-4.8000000000000007</v>
      </c>
      <c r="AG53" s="13">
        <v>51</v>
      </c>
      <c r="AH53" s="18">
        <f t="shared" si="5"/>
        <v>46.2</v>
      </c>
      <c r="AI53" s="4">
        <f t="shared" si="6"/>
        <v>-4</v>
      </c>
      <c r="AJ53" s="13"/>
      <c r="AK53" s="4" t="str">
        <f t="shared" si="7"/>
        <v/>
      </c>
      <c r="AL53" s="4">
        <f t="shared" si="8"/>
        <v>-4</v>
      </c>
      <c r="AM53" s="13"/>
      <c r="AN53" s="4" t="str">
        <f t="shared" si="9"/>
        <v/>
      </c>
      <c r="AO53" s="4">
        <f t="shared" si="10"/>
        <v>-4</v>
      </c>
      <c r="AQ53" s="3" t="str">
        <f t="shared" si="45"/>
        <v>Trammell, Jacob</v>
      </c>
      <c r="AR53" s="13">
        <v>59</v>
      </c>
      <c r="AS53" s="4">
        <f t="shared" si="46"/>
        <v>55</v>
      </c>
      <c r="AT53" s="4">
        <f t="shared" si="13"/>
        <v>-4</v>
      </c>
      <c r="AU53" s="13">
        <v>58</v>
      </c>
      <c r="AV53" s="4">
        <f t="shared" si="47"/>
        <v>54</v>
      </c>
      <c r="AW53" s="4">
        <f t="shared" si="15"/>
        <v>-4</v>
      </c>
      <c r="AX53" s="13"/>
      <c r="AY53" s="4" t="str">
        <f t="shared" si="48"/>
        <v/>
      </c>
      <c r="AZ53" s="4">
        <f t="shared" si="16"/>
        <v>-4</v>
      </c>
      <c r="BA53" s="13"/>
      <c r="BB53" s="4" t="str">
        <f t="shared" si="49"/>
        <v/>
      </c>
      <c r="BC53" s="4">
        <f t="shared" si="18"/>
        <v>-4</v>
      </c>
      <c r="BE53" s="3" t="str">
        <f t="shared" si="54"/>
        <v>Trammell, Jacob</v>
      </c>
      <c r="BF53" s="13"/>
      <c r="BG53" s="4" t="str">
        <f t="shared" si="20"/>
        <v/>
      </c>
      <c r="BH53" s="4">
        <f t="shared" si="21"/>
        <v>-4</v>
      </c>
      <c r="BI53" s="13"/>
      <c r="BJ53" s="4" t="str">
        <f t="shared" si="22"/>
        <v/>
      </c>
      <c r="BK53" s="4">
        <f t="shared" si="23"/>
        <v>-4</v>
      </c>
      <c r="BL53" s="13"/>
      <c r="BM53" s="4" t="str">
        <f t="shared" si="24"/>
        <v/>
      </c>
      <c r="BN53" s="4">
        <f t="shared" si="25"/>
        <v>-4</v>
      </c>
      <c r="BO53" s="13"/>
      <c r="BP53" s="4" t="str">
        <f t="shared" si="26"/>
        <v/>
      </c>
      <c r="BQ53" s="4">
        <f t="shared" si="27"/>
        <v>-4</v>
      </c>
    </row>
    <row r="54" spans="1:69" ht="15" customHeight="1">
      <c r="A54" s="3" t="s">
        <v>74</v>
      </c>
      <c r="B54" s="2" t="s">
        <v>4</v>
      </c>
      <c r="C54" s="13"/>
      <c r="D54" s="13" t="str">
        <f t="shared" si="84"/>
        <v xml:space="preserve"> </v>
      </c>
      <c r="E54" s="4" t="str">
        <f t="shared" si="85"/>
        <v/>
      </c>
      <c r="F54" s="13"/>
      <c r="G54" s="4" t="str">
        <f t="shared" si="86"/>
        <v/>
      </c>
      <c r="H54" s="4" t="str">
        <f t="shared" si="87"/>
        <v/>
      </c>
      <c r="I54" s="13"/>
      <c r="J54" s="4" t="str">
        <f t="shared" si="88"/>
        <v/>
      </c>
      <c r="K54" s="4" t="str">
        <f t="shared" si="89"/>
        <v/>
      </c>
      <c r="L54" s="13"/>
      <c r="M54" s="4" t="str">
        <f t="shared" si="90"/>
        <v/>
      </c>
      <c r="N54" s="4" t="str">
        <f t="shared" si="91"/>
        <v/>
      </c>
      <c r="O54" s="3" t="str">
        <f>A54</f>
        <v>Walker, Keaton</v>
      </c>
      <c r="P54" s="13"/>
      <c r="Q54" s="4" t="str">
        <f t="shared" si="92"/>
        <v/>
      </c>
      <c r="R54" s="4" t="str">
        <f t="shared" si="93"/>
        <v/>
      </c>
      <c r="S54" s="13"/>
      <c r="T54" s="4" t="str">
        <f t="shared" si="94"/>
        <v/>
      </c>
      <c r="U54" s="4" t="str">
        <f t="shared" si="95"/>
        <v/>
      </c>
      <c r="V54" s="13"/>
      <c r="W54" s="4" t="str">
        <f>IF(V54&gt;0,V54+U54,"")</f>
        <v/>
      </c>
      <c r="X54" s="4" t="str">
        <f>IF(C54+F54+I54+L54+P54+S54+V54&gt;0,(ROUND(54-AVERAGE(C54,F54,I54,L54,P54,S54,V54),0)*0.8),"")</f>
        <v/>
      </c>
      <c r="Y54" s="13"/>
      <c r="Z54" s="4" t="str">
        <f t="shared" si="96"/>
        <v/>
      </c>
      <c r="AA54" s="4" t="str">
        <f>IF(C54+F54+I54+L54+P54+S54+V54+Y54&gt;0,(ROUND(54-AVERAGE(C54,F54,I54,L54,P54,S54,V54,Y54),0)*0.8),"")</f>
        <v/>
      </c>
      <c r="AC54" s="3" t="str">
        <f>A54</f>
        <v>Walker, Keaton</v>
      </c>
      <c r="AD54" s="13">
        <v>55</v>
      </c>
      <c r="AE54" s="4" t="e">
        <f>IF(AD54&gt;0,AA54+AD54,"")</f>
        <v>#VALUE!</v>
      </c>
      <c r="AF54" s="4">
        <f>IF(C54+F54+I54+L54+P54+S54+V54+Y54+AD54&gt;0,(ROUND(54-AVERAGE(C54,F54,I54,L54,P54,S54,V54,Y54,AD54),0)*0.8),"")</f>
        <v>-0.8</v>
      </c>
      <c r="AG54" s="13"/>
      <c r="AH54" s="4" t="str">
        <f>IF(AG54&gt;0,AF54+AG54,"")</f>
        <v/>
      </c>
      <c r="AI54" s="4">
        <f>IF(C54+F54+I54+L54+P54+S54+V54+Y54+AD54+AG54&gt;0,(ROUND(54-AVERAGE(C54,F54,I54,L54,P54,S54,V54,Y54,AD54,AG54),0)*0.8),"")</f>
        <v>-0.8</v>
      </c>
      <c r="AJ54" s="13"/>
      <c r="AK54" s="4" t="str">
        <f>IF(AJ54&gt;0,AI54+AJ54,"")</f>
        <v/>
      </c>
      <c r="AL54" s="4">
        <f>IF(C54+F54+I54+L54+P54+S54+V54+Y54+AD54+AG54+AJ54&gt;0,(ROUND(54-AVERAGE(C54,F54,I54,L54,P54,S54,V54,Y54,AD54,AG54,AJ54),0)*0.8),"")</f>
        <v>-0.8</v>
      </c>
      <c r="AM54" s="13">
        <v>50</v>
      </c>
      <c r="AN54" s="19">
        <f>IF(AM54&gt;0,AL54+AM54,"")</f>
        <v>49.2</v>
      </c>
      <c r="AO54" s="4">
        <f>IF(C54+F54+I54+L54+P54+S54+V54+Y54+AD54+AG54+AJ54+AM54&gt;0,(ROUND(54-AVERAGE(C54,F54,I54,L54,P54,S54,V54,Y54,AD54,AG54,AJ54,AM54),0)*0.8),"")</f>
        <v>1.6</v>
      </c>
      <c r="AQ54" s="3" t="str">
        <f>O54</f>
        <v>Walker, Keaton</v>
      </c>
      <c r="AR54" s="13"/>
      <c r="AS54" s="4" t="str">
        <f>IF(AR54&gt;0,AO54+AR54,"")</f>
        <v/>
      </c>
      <c r="AT54" s="4">
        <f t="shared" si="13"/>
        <v>1.6</v>
      </c>
      <c r="AU54" s="13">
        <v>52</v>
      </c>
      <c r="AV54" s="4">
        <f>IF(AU54&gt;0,AT54+AU54,"")</f>
        <v>53.6</v>
      </c>
      <c r="AW54" s="4">
        <f t="shared" si="15"/>
        <v>1.6</v>
      </c>
      <c r="AX54" s="13">
        <v>54</v>
      </c>
      <c r="AY54" s="4">
        <f>IF(AX54&gt;0,AW54+AX54,"")</f>
        <v>55.6</v>
      </c>
      <c r="AZ54" s="4">
        <f t="shared" si="16"/>
        <v>0.8</v>
      </c>
      <c r="BA54" s="13"/>
      <c r="BB54" s="4" t="str">
        <f>IF(BA54&gt;0,AZ54+BA54,"")</f>
        <v/>
      </c>
      <c r="BC54" s="4">
        <f t="shared" si="18"/>
        <v>0.8</v>
      </c>
      <c r="BE54" s="3" t="str">
        <f>AC54</f>
        <v>Walker, Keaton</v>
      </c>
      <c r="BF54" s="13"/>
      <c r="BG54" s="4" t="str">
        <f t="shared" si="20"/>
        <v/>
      </c>
      <c r="BH54" s="4">
        <f t="shared" si="21"/>
        <v>0.8</v>
      </c>
      <c r="BI54" s="13"/>
      <c r="BJ54" s="4" t="str">
        <f t="shared" si="22"/>
        <v/>
      </c>
      <c r="BK54" s="4">
        <f t="shared" si="23"/>
        <v>0.8</v>
      </c>
      <c r="BL54" s="13"/>
      <c r="BM54" s="4" t="str">
        <f t="shared" si="24"/>
        <v/>
      </c>
      <c r="BN54" s="4">
        <f t="shared" si="25"/>
        <v>0.8</v>
      </c>
      <c r="BO54" s="13"/>
      <c r="BP54" s="4" t="str">
        <f t="shared" si="26"/>
        <v/>
      </c>
      <c r="BQ54" s="4">
        <f t="shared" si="27"/>
        <v>0.8</v>
      </c>
    </row>
    <row r="55" spans="1:69" ht="15" customHeight="1">
      <c r="A55" s="3" t="s">
        <v>77</v>
      </c>
      <c r="B55" s="2"/>
      <c r="C55" s="13"/>
      <c r="D55" s="13" t="str">
        <f>IF(C55&gt;0,C55," ")</f>
        <v xml:space="preserve"> </v>
      </c>
      <c r="E55" s="4" t="str">
        <f>IF(C55&gt;0,(ROUND(54-AVERAGE(C55),0)*0.8),"")</f>
        <v/>
      </c>
      <c r="F55" s="13"/>
      <c r="G55" s="4" t="str">
        <f>IF(F55&gt;0,F55+E55,"")</f>
        <v/>
      </c>
      <c r="H55" s="4" t="str">
        <f>IF(C55+F55&gt;0,(ROUND(54-AVERAGE(C55,F55),0)*0.8),"")</f>
        <v/>
      </c>
      <c r="I55" s="13"/>
      <c r="J55" s="4" t="str">
        <f>IF(I55&gt;0,H55+I55,"")</f>
        <v/>
      </c>
      <c r="K55" s="4" t="str">
        <f>IF(C55+F55+I55&gt;0,(ROUND(54-AVERAGE(C55,F55,I55),0)*0.8),"")</f>
        <v/>
      </c>
      <c r="L55" s="13"/>
      <c r="M55" s="4" t="str">
        <f>IF(L55&gt;0,K55+L55,"")</f>
        <v/>
      </c>
      <c r="N55" s="4" t="str">
        <f>IF(C55+F55+I55+L55&gt;0,(ROUND(54-AVERAGE(C55,F55,I55,L55),0)*0.8),"")</f>
        <v/>
      </c>
      <c r="O55" s="3" t="str">
        <f>A55</f>
        <v>Wallace, Mark</v>
      </c>
      <c r="P55" s="13"/>
      <c r="Q55" s="4" t="str">
        <f>IF(P55&gt;0,P55+N55,"")</f>
        <v/>
      </c>
      <c r="R55" s="4" t="str">
        <f>IF(C55+F55+I55+L55+P55&gt;0,(ROUND(54-AVERAGE(C55,F55,I55,L55,P55),0)*0.8),"")</f>
        <v/>
      </c>
      <c r="S55" s="13"/>
      <c r="T55" s="4" t="str">
        <f>IF(S55&gt;0,R55+S55,"")</f>
        <v/>
      </c>
      <c r="U55" s="4" t="str">
        <f>IF(C55+F55+I55+L55+P55+S55&gt;0,(ROUND(54-AVERAGE(C55,F55,I55,L55,P55,S55),0)*0.8),"")</f>
        <v/>
      </c>
      <c r="V55" s="13"/>
      <c r="W55" s="4" t="str">
        <f>IF(V55&gt;0,V55+U55,"")</f>
        <v/>
      </c>
      <c r="X55" s="4" t="str">
        <f>IF(C55+F55+I55+L55+P55+S55+V55&gt;0,(ROUND(54-AVERAGE(C55,F55,I55,L55,P55,S55,V55),0)*0.8),"")</f>
        <v/>
      </c>
      <c r="Y55" s="13"/>
      <c r="Z55" s="4" t="str">
        <f>IF(Y55&gt;0,X55+Y55,"")</f>
        <v/>
      </c>
      <c r="AA55" s="4" t="str">
        <f>IF(C55+F55+I55+L55+P55+S55+V55+Y55&gt;0,(ROUND(54-AVERAGE(C55,F55,I55,L55,P55,S55,V55,Y55),0)*0.8),"")</f>
        <v/>
      </c>
      <c r="AC55" s="3" t="str">
        <f>A55</f>
        <v>Wallace, Mark</v>
      </c>
      <c r="AD55" s="13"/>
      <c r="AE55" s="4" t="str">
        <f>IF(AD55&gt;0,AA55+AD55,"")</f>
        <v/>
      </c>
      <c r="AF55" s="4" t="str">
        <f>IF(C55+F55+I55+L55+P55+S55+V55+Y55+AD55&gt;0,(ROUND(54-AVERAGE(C55,F55,I55,L55,P55,S55,V55,Y55,AD55),0)*0.8),"")</f>
        <v/>
      </c>
      <c r="AG55" s="13"/>
      <c r="AH55" s="4" t="str">
        <f>IF(AG55&gt;0,AF55+AG55,"")</f>
        <v/>
      </c>
      <c r="AI55" s="4" t="str">
        <f>IF(C55+F55+I55+L55+P55+S55+V55+Y55+AD55+AG55&gt;0,(ROUND(54-AVERAGE(C55,F55,I55,L55,P55,S55,V55,Y55,AD55,AG55),0)*0.8),"")</f>
        <v/>
      </c>
      <c r="AJ55" s="13">
        <v>53</v>
      </c>
      <c r="AK55" s="4" t="e">
        <f>IF(AJ55&gt;0,AI55+AJ55,"")</f>
        <v>#VALUE!</v>
      </c>
      <c r="AL55" s="4">
        <f>IF(C55+F55+I55+L55+P55+S55+V55+Y55+AD55+AG55+AJ55&gt;0,(ROUND(54-AVERAGE(C55,F55,I55,L55,P55,S55,V55,Y55,AD55,AG55,AJ55),0)*0.8),"")</f>
        <v>0.8</v>
      </c>
      <c r="AM55" s="13"/>
      <c r="AN55" s="4" t="str">
        <f>IF(AM55&gt;0,AL55+AM55,"")</f>
        <v/>
      </c>
      <c r="AO55" s="4">
        <f>IF(C55+F55+I55+L55+P55+S55+V55+Y55+AD55+AG55+AJ55+AM55&gt;0,(ROUND(54-AVERAGE(C55,F55,I55,L55,P55,S55,V55,Y55,AD55,AG55,AJ55,AM55),0)*0.8),"")</f>
        <v>0.8</v>
      </c>
      <c r="AQ55" s="3" t="str">
        <f>O55</f>
        <v>Wallace, Mark</v>
      </c>
      <c r="AR55" s="13"/>
      <c r="AS55" s="4" t="str">
        <f>IF(AR55&gt;0,AO55+AR55,"")</f>
        <v/>
      </c>
      <c r="AT55" s="4">
        <f t="shared" si="13"/>
        <v>0.8</v>
      </c>
      <c r="AU55" s="13"/>
      <c r="AV55" s="4" t="str">
        <f>IF(AU55&gt;0,AT55+AU55,"")</f>
        <v/>
      </c>
      <c r="AW55" s="4">
        <f t="shared" si="15"/>
        <v>0.8</v>
      </c>
      <c r="AX55" s="13"/>
      <c r="AY55" s="4" t="str">
        <f>IF(AX55&gt;0,AW55+AX55,"")</f>
        <v/>
      </c>
      <c r="AZ55" s="4">
        <f t="shared" si="16"/>
        <v>0.8</v>
      </c>
      <c r="BA55" s="13"/>
      <c r="BB55" s="4" t="str">
        <f>IF(BA55&gt;0,AZ55+BA55,"")</f>
        <v/>
      </c>
      <c r="BC55" s="4">
        <f t="shared" si="18"/>
        <v>0.8</v>
      </c>
      <c r="BE55" s="3" t="str">
        <f>AC55</f>
        <v>Wallace, Mark</v>
      </c>
      <c r="BF55" s="13"/>
      <c r="BG55" s="4" t="str">
        <f t="shared" si="20"/>
        <v/>
      </c>
      <c r="BH55" s="4">
        <f t="shared" si="21"/>
        <v>0.8</v>
      </c>
      <c r="BI55" s="13"/>
      <c r="BJ55" s="4" t="str">
        <f t="shared" si="22"/>
        <v/>
      </c>
      <c r="BK55" s="4">
        <f t="shared" si="23"/>
        <v>0.8</v>
      </c>
      <c r="BL55" s="13"/>
      <c r="BM55" s="4" t="str">
        <f t="shared" si="24"/>
        <v/>
      </c>
      <c r="BN55" s="4">
        <f t="shared" si="25"/>
        <v>0.8</v>
      </c>
      <c r="BO55" s="13"/>
      <c r="BP55" s="4" t="str">
        <f t="shared" si="26"/>
        <v/>
      </c>
      <c r="BQ55" s="4">
        <f t="shared" si="27"/>
        <v>0.8</v>
      </c>
    </row>
    <row r="56" spans="1:69" ht="15" customHeight="1">
      <c r="A56" s="3" t="s">
        <v>11</v>
      </c>
      <c r="B56" s="2" t="s">
        <v>4</v>
      </c>
      <c r="C56" s="13">
        <v>50</v>
      </c>
      <c r="D56" s="14">
        <f t="shared" si="28"/>
        <v>50</v>
      </c>
      <c r="E56" s="4">
        <f t="shared" si="29"/>
        <v>3.2</v>
      </c>
      <c r="F56" s="13"/>
      <c r="G56" s="4" t="str">
        <f t="shared" si="30"/>
        <v/>
      </c>
      <c r="H56" s="4">
        <f t="shared" si="31"/>
        <v>3.2</v>
      </c>
      <c r="I56" s="13"/>
      <c r="J56" s="4" t="str">
        <f t="shared" si="32"/>
        <v/>
      </c>
      <c r="K56" s="4">
        <f t="shared" si="33"/>
        <v>3.2</v>
      </c>
      <c r="L56" s="13">
        <v>52</v>
      </c>
      <c r="M56" s="4">
        <f t="shared" si="34"/>
        <v>55.2</v>
      </c>
      <c r="N56" s="4">
        <f t="shared" si="35"/>
        <v>2.4000000000000004</v>
      </c>
      <c r="O56" s="3" t="str">
        <f t="shared" si="0"/>
        <v>Winfrey, Jon</v>
      </c>
      <c r="P56" s="13"/>
      <c r="Q56" s="4" t="str">
        <f t="shared" si="36"/>
        <v/>
      </c>
      <c r="R56" s="4">
        <f t="shared" si="37"/>
        <v>2.4000000000000004</v>
      </c>
      <c r="S56" s="13">
        <v>53</v>
      </c>
      <c r="T56" s="4">
        <f t="shared" si="38"/>
        <v>55.4</v>
      </c>
      <c r="U56" s="4">
        <f t="shared" si="39"/>
        <v>1.6</v>
      </c>
      <c r="V56" s="13"/>
      <c r="W56" s="4" t="str">
        <f t="shared" si="1"/>
        <v/>
      </c>
      <c r="X56" s="4">
        <f t="shared" si="40"/>
        <v>1.6</v>
      </c>
      <c r="Y56" s="13"/>
      <c r="Z56" s="4" t="str">
        <f t="shared" ref="Z56:Z58" si="97">IF(Y56&gt;0,X56+Y56,"")</f>
        <v/>
      </c>
      <c r="AA56" s="4">
        <f t="shared" si="42"/>
        <v>1.6</v>
      </c>
      <c r="AC56" s="3" t="str">
        <f t="shared" si="2"/>
        <v>Winfrey, Jon</v>
      </c>
      <c r="AD56" s="13">
        <v>49</v>
      </c>
      <c r="AE56" s="4">
        <f t="shared" si="3"/>
        <v>50.6</v>
      </c>
      <c r="AF56" s="4">
        <f t="shared" si="4"/>
        <v>2.4000000000000004</v>
      </c>
      <c r="AG56" s="13"/>
      <c r="AH56" s="4" t="str">
        <f t="shared" si="5"/>
        <v/>
      </c>
      <c r="AI56" s="4">
        <f t="shared" si="6"/>
        <v>2.4000000000000004</v>
      </c>
      <c r="AJ56" s="13"/>
      <c r="AK56" s="4" t="str">
        <f t="shared" si="7"/>
        <v/>
      </c>
      <c r="AL56" s="4">
        <f t="shared" si="8"/>
        <v>2.4000000000000004</v>
      </c>
      <c r="AM56" s="13"/>
      <c r="AN56" s="4" t="str">
        <f t="shared" si="9"/>
        <v/>
      </c>
      <c r="AO56" s="4">
        <f t="shared" si="10"/>
        <v>2.4000000000000004</v>
      </c>
      <c r="AQ56" s="3" t="str">
        <f t="shared" ref="AQ56:AQ60" si="98">O56</f>
        <v>Winfrey, Jon</v>
      </c>
      <c r="AR56" s="13"/>
      <c r="AS56" s="4" t="str">
        <f t="shared" ref="AS56:AS60" si="99">IF(AR56&gt;0,AO56+AR56,"")</f>
        <v/>
      </c>
      <c r="AT56" s="4">
        <f t="shared" si="13"/>
        <v>2.4000000000000004</v>
      </c>
      <c r="AU56" s="21">
        <v>47</v>
      </c>
      <c r="AV56" s="19">
        <f t="shared" ref="AV56:AV60" si="100">IF(AU56&gt;0,AT56+AU56,"")</f>
        <v>49.4</v>
      </c>
      <c r="AW56" s="4">
        <f t="shared" si="15"/>
        <v>3.2</v>
      </c>
      <c r="AX56" s="13"/>
      <c r="AY56" s="4" t="str">
        <f t="shared" ref="AY56:AY60" si="101">IF(AX56&gt;0,AW56+AX56,"")</f>
        <v/>
      </c>
      <c r="AZ56" s="4">
        <f t="shared" si="16"/>
        <v>3.2</v>
      </c>
      <c r="BA56" s="13"/>
      <c r="BB56" s="4" t="str">
        <f t="shared" ref="BB56:BB60" si="102">IF(BA56&gt;0,AZ56+BA56,"")</f>
        <v/>
      </c>
      <c r="BC56" s="4">
        <f t="shared" si="18"/>
        <v>3.2</v>
      </c>
      <c r="BE56" s="3" t="str">
        <f t="shared" ref="BE56:BE60" si="103">AC56</f>
        <v>Winfrey, Jon</v>
      </c>
      <c r="BF56" s="13"/>
      <c r="BG56" s="4" t="str">
        <f t="shared" si="20"/>
        <v/>
      </c>
      <c r="BH56" s="4">
        <f t="shared" si="21"/>
        <v>3.2</v>
      </c>
      <c r="BI56" s="21">
        <v>50</v>
      </c>
      <c r="BJ56" s="20">
        <f t="shared" si="22"/>
        <v>53.2</v>
      </c>
      <c r="BK56" s="4">
        <f t="shared" si="23"/>
        <v>3.2</v>
      </c>
      <c r="BL56" s="13">
        <v>54</v>
      </c>
      <c r="BM56" s="4">
        <f t="shared" si="24"/>
        <v>57.2</v>
      </c>
      <c r="BN56" s="4">
        <f t="shared" si="25"/>
        <v>2.4000000000000004</v>
      </c>
      <c r="BO56" s="13"/>
      <c r="BP56" s="4" t="str">
        <f t="shared" si="26"/>
        <v/>
      </c>
      <c r="BQ56" s="4">
        <f t="shared" si="27"/>
        <v>2.4000000000000004</v>
      </c>
    </row>
    <row r="57" spans="1:69" ht="15" customHeight="1">
      <c r="A57" s="3" t="s">
        <v>3</v>
      </c>
      <c r="B57" s="2" t="s">
        <v>4</v>
      </c>
      <c r="C57" s="13"/>
      <c r="D57" s="13" t="str">
        <f t="shared" si="28"/>
        <v xml:space="preserve"> </v>
      </c>
      <c r="E57" s="4" t="str">
        <f t="shared" si="29"/>
        <v/>
      </c>
      <c r="F57" s="13"/>
      <c r="G57" s="4" t="str">
        <f t="shared" si="30"/>
        <v/>
      </c>
      <c r="H57" s="4" t="str">
        <f t="shared" si="31"/>
        <v/>
      </c>
      <c r="I57" s="13"/>
      <c r="J57" s="4" t="str">
        <f t="shared" si="32"/>
        <v/>
      </c>
      <c r="K57" s="4" t="str">
        <f t="shared" si="33"/>
        <v/>
      </c>
      <c r="L57" s="13"/>
      <c r="M57" s="4" t="str">
        <f t="shared" si="34"/>
        <v/>
      </c>
      <c r="N57" s="4" t="str">
        <f t="shared" si="35"/>
        <v/>
      </c>
      <c r="O57" s="3" t="str">
        <f t="shared" si="0"/>
        <v>Winfrey, Josh</v>
      </c>
      <c r="P57" s="13"/>
      <c r="Q57" s="4" t="str">
        <f t="shared" si="36"/>
        <v/>
      </c>
      <c r="R57" s="4" t="str">
        <f t="shared" si="37"/>
        <v/>
      </c>
      <c r="S57" s="13"/>
      <c r="T57" s="4" t="str">
        <f t="shared" si="38"/>
        <v/>
      </c>
      <c r="U57" s="4" t="str">
        <f t="shared" si="39"/>
        <v/>
      </c>
      <c r="V57" s="13"/>
      <c r="W57" s="4" t="str">
        <f t="shared" si="1"/>
        <v/>
      </c>
      <c r="X57" s="4" t="str">
        <f t="shared" si="40"/>
        <v/>
      </c>
      <c r="Y57" s="13"/>
      <c r="Z57" s="4" t="str">
        <f t="shared" si="97"/>
        <v/>
      </c>
      <c r="AA57" s="4" t="str">
        <f t="shared" si="42"/>
        <v/>
      </c>
      <c r="AC57" s="3" t="str">
        <f t="shared" si="2"/>
        <v>Winfrey, Josh</v>
      </c>
      <c r="AD57" s="13"/>
      <c r="AE57" s="4" t="str">
        <f t="shared" si="3"/>
        <v/>
      </c>
      <c r="AF57" s="4" t="str">
        <f t="shared" si="4"/>
        <v/>
      </c>
      <c r="AG57" s="13"/>
      <c r="AH57" s="4" t="str">
        <f t="shared" si="5"/>
        <v/>
      </c>
      <c r="AI57" s="4" t="str">
        <f t="shared" si="6"/>
        <v/>
      </c>
      <c r="AJ57" s="13"/>
      <c r="AK57" s="4" t="str">
        <f t="shared" si="7"/>
        <v/>
      </c>
      <c r="AL57" s="4" t="str">
        <f t="shared" si="8"/>
        <v/>
      </c>
      <c r="AM57" s="13"/>
      <c r="AN57" s="4" t="str">
        <f t="shared" si="9"/>
        <v/>
      </c>
      <c r="AO57" s="4" t="str">
        <f t="shared" si="10"/>
        <v/>
      </c>
      <c r="AQ57" s="3" t="str">
        <f t="shared" si="98"/>
        <v>Winfrey, Josh</v>
      </c>
      <c r="AR57" s="13"/>
      <c r="AS57" s="4" t="str">
        <f t="shared" si="99"/>
        <v/>
      </c>
      <c r="AT57" s="4" t="str">
        <f t="shared" si="13"/>
        <v/>
      </c>
      <c r="AU57" s="13"/>
      <c r="AV57" s="4" t="str">
        <f t="shared" si="100"/>
        <v/>
      </c>
      <c r="AW57" s="4" t="str">
        <f t="shared" si="15"/>
        <v/>
      </c>
      <c r="AX57" s="13"/>
      <c r="AY57" s="4" t="str">
        <f t="shared" si="101"/>
        <v/>
      </c>
      <c r="AZ57" s="4" t="str">
        <f t="shared" si="16"/>
        <v/>
      </c>
      <c r="BA57" s="13"/>
      <c r="BB57" s="4" t="str">
        <f t="shared" si="102"/>
        <v/>
      </c>
      <c r="BC57" s="4" t="str">
        <f t="shared" si="18"/>
        <v/>
      </c>
      <c r="BE57" s="3" t="str">
        <f t="shared" si="103"/>
        <v>Winfrey, Josh</v>
      </c>
      <c r="BF57" s="13"/>
      <c r="BG57" s="4" t="str">
        <f t="shared" si="20"/>
        <v/>
      </c>
      <c r="BH57" s="4" t="str">
        <f t="shared" si="21"/>
        <v/>
      </c>
      <c r="BI57" s="13"/>
      <c r="BJ57" s="4" t="str">
        <f t="shared" si="22"/>
        <v/>
      </c>
      <c r="BK57" s="4" t="str">
        <f t="shared" si="23"/>
        <v/>
      </c>
      <c r="BL57" s="13"/>
      <c r="BM57" s="4" t="str">
        <f t="shared" si="24"/>
        <v/>
      </c>
      <c r="BN57" s="4" t="str">
        <f t="shared" si="25"/>
        <v/>
      </c>
      <c r="BO57" s="13"/>
      <c r="BP57" s="4" t="str">
        <f t="shared" si="26"/>
        <v/>
      </c>
      <c r="BQ57" s="4" t="str">
        <f t="shared" si="27"/>
        <v/>
      </c>
    </row>
    <row r="58" spans="1:69" ht="15" customHeight="1">
      <c r="A58" s="3" t="s">
        <v>26</v>
      </c>
      <c r="B58" s="2" t="s">
        <v>4</v>
      </c>
      <c r="C58" s="13">
        <v>58</v>
      </c>
      <c r="D58" s="17">
        <f t="shared" si="28"/>
        <v>58</v>
      </c>
      <c r="E58" s="4">
        <f t="shared" si="29"/>
        <v>-3.2</v>
      </c>
      <c r="F58" s="13"/>
      <c r="G58" s="4" t="str">
        <f t="shared" si="30"/>
        <v/>
      </c>
      <c r="H58" s="4">
        <f t="shared" si="31"/>
        <v>-3.2</v>
      </c>
      <c r="I58" s="13">
        <v>53</v>
      </c>
      <c r="J58" s="20">
        <f t="shared" si="32"/>
        <v>49.8</v>
      </c>
      <c r="K58" s="4">
        <f t="shared" si="33"/>
        <v>-1.6</v>
      </c>
      <c r="L58" s="13">
        <v>56</v>
      </c>
      <c r="M58" s="4">
        <f t="shared" si="34"/>
        <v>54.4</v>
      </c>
      <c r="N58" s="4">
        <f t="shared" si="35"/>
        <v>-1.6</v>
      </c>
      <c r="O58" s="3" t="str">
        <f t="shared" si="0"/>
        <v>Woosley, Ken</v>
      </c>
      <c r="P58" s="13">
        <v>55</v>
      </c>
      <c r="Q58" s="4">
        <f t="shared" si="36"/>
        <v>53.4</v>
      </c>
      <c r="R58" s="4">
        <f t="shared" si="37"/>
        <v>-1.6</v>
      </c>
      <c r="S58" s="13"/>
      <c r="T58" s="4" t="str">
        <f t="shared" si="38"/>
        <v/>
      </c>
      <c r="U58" s="4">
        <f t="shared" si="39"/>
        <v>-1.6</v>
      </c>
      <c r="V58" s="13">
        <v>55</v>
      </c>
      <c r="W58" s="4">
        <f t="shared" si="1"/>
        <v>53.4</v>
      </c>
      <c r="X58" s="4">
        <f t="shared" si="40"/>
        <v>-0.8</v>
      </c>
      <c r="Y58" s="13"/>
      <c r="Z58" s="4" t="str">
        <f t="shared" si="97"/>
        <v/>
      </c>
      <c r="AA58" s="4">
        <f t="shared" si="42"/>
        <v>-0.8</v>
      </c>
      <c r="AC58" s="3" t="str">
        <f t="shared" si="2"/>
        <v>Woosley, Ken</v>
      </c>
      <c r="AD58" s="13">
        <v>55</v>
      </c>
      <c r="AE58" s="4">
        <f t="shared" si="3"/>
        <v>54.2</v>
      </c>
      <c r="AF58" s="4">
        <f t="shared" si="4"/>
        <v>-0.8</v>
      </c>
      <c r="AG58" s="13">
        <v>54</v>
      </c>
      <c r="AH58" s="24">
        <f t="shared" si="5"/>
        <v>53.2</v>
      </c>
      <c r="AI58" s="4">
        <f t="shared" si="6"/>
        <v>-0.8</v>
      </c>
      <c r="AJ58" s="13">
        <v>52</v>
      </c>
      <c r="AK58" s="4">
        <f t="shared" si="7"/>
        <v>51.2</v>
      </c>
      <c r="AL58" s="4">
        <f t="shared" si="8"/>
        <v>-0.8</v>
      </c>
      <c r="AM58" s="13">
        <v>49</v>
      </c>
      <c r="AN58" s="18">
        <f t="shared" si="9"/>
        <v>48.2</v>
      </c>
      <c r="AO58" s="4">
        <f t="shared" si="10"/>
        <v>0</v>
      </c>
      <c r="AQ58" s="3" t="str">
        <f t="shared" si="98"/>
        <v>Woosley, Ken</v>
      </c>
      <c r="AR58" s="13"/>
      <c r="AS58" s="4" t="str">
        <f t="shared" si="99"/>
        <v/>
      </c>
      <c r="AT58" s="4">
        <f t="shared" si="13"/>
        <v>0</v>
      </c>
      <c r="AU58" s="13">
        <v>54</v>
      </c>
      <c r="AV58" s="4">
        <f t="shared" si="100"/>
        <v>54</v>
      </c>
      <c r="AW58" s="4">
        <f t="shared" si="15"/>
        <v>0</v>
      </c>
      <c r="AX58" s="13"/>
      <c r="AY58" s="4" t="str">
        <f t="shared" si="101"/>
        <v/>
      </c>
      <c r="AZ58" s="4">
        <f t="shared" si="16"/>
        <v>0</v>
      </c>
      <c r="BA58" s="13"/>
      <c r="BB58" s="4" t="str">
        <f t="shared" si="102"/>
        <v/>
      </c>
      <c r="BC58" s="4">
        <f t="shared" si="18"/>
        <v>0</v>
      </c>
      <c r="BE58" s="3" t="str">
        <f t="shared" si="103"/>
        <v>Woosley, Ken</v>
      </c>
      <c r="BF58" s="13">
        <v>53</v>
      </c>
      <c r="BG58" s="4">
        <f t="shared" si="20"/>
        <v>53</v>
      </c>
      <c r="BH58" s="4">
        <f t="shared" si="21"/>
        <v>0</v>
      </c>
      <c r="BI58" s="13">
        <v>54</v>
      </c>
      <c r="BJ58" s="4">
        <f t="shared" si="22"/>
        <v>54</v>
      </c>
      <c r="BK58" s="4">
        <f t="shared" si="23"/>
        <v>0</v>
      </c>
      <c r="BL58" s="13">
        <v>49</v>
      </c>
      <c r="BM58" s="18">
        <f t="shared" si="24"/>
        <v>49</v>
      </c>
      <c r="BN58" s="4">
        <f t="shared" si="25"/>
        <v>0</v>
      </c>
      <c r="BO58" s="13">
        <v>50</v>
      </c>
      <c r="BP58" s="19">
        <f t="shared" si="26"/>
        <v>50</v>
      </c>
      <c r="BQ58" s="4">
        <f t="shared" si="27"/>
        <v>0.8</v>
      </c>
    </row>
    <row r="59" spans="1:69" ht="15" customHeight="1">
      <c r="A59" s="3" t="s">
        <v>75</v>
      </c>
      <c r="B59" s="2"/>
      <c r="C59" s="13"/>
      <c r="D59" s="13" t="str">
        <f t="shared" ref="D59:D60" si="104">IF(C59&gt;0,C59," ")</f>
        <v xml:space="preserve"> </v>
      </c>
      <c r="E59" s="4" t="str">
        <f t="shared" ref="E59:E60" si="105">IF(C59&gt;0,(ROUND(54-AVERAGE(C59),0)*0.8),"")</f>
        <v/>
      </c>
      <c r="F59" s="13"/>
      <c r="G59" s="4" t="str">
        <f t="shared" ref="G59:G60" si="106">IF(F59&gt;0,F59+E59,"")</f>
        <v/>
      </c>
      <c r="H59" s="4" t="str">
        <f t="shared" ref="H59:H60" si="107">IF(C59+F59&gt;0,(ROUND(54-AVERAGE(C59,F59),0)*0.8),"")</f>
        <v/>
      </c>
      <c r="I59" s="13"/>
      <c r="J59" s="4" t="str">
        <f t="shared" ref="J59:J60" si="108">IF(I59&gt;0,H59+I59,"")</f>
        <v/>
      </c>
      <c r="K59" s="4" t="str">
        <f t="shared" ref="K59:K60" si="109">IF(C59+F59+I59&gt;0,(ROUND(54-AVERAGE(C59,F59,I59),0)*0.8),"")</f>
        <v/>
      </c>
      <c r="L59" s="13"/>
      <c r="M59" s="4" t="str">
        <f t="shared" ref="M59:M60" si="110">IF(L59&gt;0,K59+L59,"")</f>
        <v/>
      </c>
      <c r="N59" s="4" t="str">
        <f t="shared" ref="N59:N60" si="111">IF(C59+F59+I59+L59&gt;0,(ROUND(54-AVERAGE(C59,F59,I59,L59),0)*0.8),"")</f>
        <v/>
      </c>
      <c r="O59" s="3" t="str">
        <f t="shared" si="0"/>
        <v>Wyatt, Grant</v>
      </c>
      <c r="P59" s="13"/>
      <c r="Q59" s="4" t="str">
        <f t="shared" ref="Q59:Q60" si="112">IF(P59&gt;0,P59+N59,"")</f>
        <v/>
      </c>
      <c r="R59" s="4" t="str">
        <f t="shared" ref="R59:R60" si="113">IF(C59+F59+I59+L59+P59&gt;0,(ROUND(54-AVERAGE(C59,F59,I59,L59,P59),0)*0.8),"")</f>
        <v/>
      </c>
      <c r="S59" s="13"/>
      <c r="T59" s="4" t="str">
        <f t="shared" ref="T59:T60" si="114">IF(S59&gt;0,R59+S59,"")</f>
        <v/>
      </c>
      <c r="U59" s="4" t="str">
        <f t="shared" ref="U59:U60" si="115">IF(C59+F59+I59+L59+P59+S59&gt;0,(ROUND(54-AVERAGE(C59,F59,I59,L59,P59,S59),0)*0.8),"")</f>
        <v/>
      </c>
      <c r="V59" s="13"/>
      <c r="W59" s="4" t="str">
        <f t="shared" si="1"/>
        <v/>
      </c>
      <c r="X59" s="4" t="str">
        <f t="shared" ref="X59:X60" si="116">IF(C59+F59+I59+L59+P59+S59+V59&gt;0,(ROUND(54-AVERAGE(C59,F59,I59,L59,P59,S59,V59),0)*0.8),"")</f>
        <v/>
      </c>
      <c r="Y59" s="13"/>
      <c r="Z59" s="4" t="str">
        <f t="shared" ref="Z59:Z60" si="117">IF(Y59&gt;0,X59+Y59,"")</f>
        <v/>
      </c>
      <c r="AA59" s="4" t="str">
        <f t="shared" ref="AA59:AA60" si="118">IF(C59+F59+I59+L59+P59+S59+V59+Y59&gt;0,(ROUND(54-AVERAGE(C59,F59,I59,L59,P59,S59,V59,Y59),0)*0.8),"")</f>
        <v/>
      </c>
      <c r="AC59" s="3" t="str">
        <f t="shared" si="2"/>
        <v>Wyatt, Grant</v>
      </c>
      <c r="AD59" s="13">
        <v>63</v>
      </c>
      <c r="AE59" s="4" t="e">
        <f t="shared" si="3"/>
        <v>#VALUE!</v>
      </c>
      <c r="AF59" s="4">
        <f t="shared" si="4"/>
        <v>-7.2</v>
      </c>
      <c r="AG59" s="13"/>
      <c r="AH59" s="4" t="str">
        <f t="shared" si="5"/>
        <v/>
      </c>
      <c r="AI59" s="4">
        <f t="shared" si="6"/>
        <v>-7.2</v>
      </c>
      <c r="AJ59" s="13"/>
      <c r="AK59" s="4" t="str">
        <f t="shared" si="7"/>
        <v/>
      </c>
      <c r="AL59" s="4">
        <f t="shared" si="8"/>
        <v>-7.2</v>
      </c>
      <c r="AM59" s="13"/>
      <c r="AN59" s="4" t="str">
        <f t="shared" si="9"/>
        <v/>
      </c>
      <c r="AO59" s="4">
        <f t="shared" si="10"/>
        <v>-7.2</v>
      </c>
      <c r="AQ59" s="3" t="str">
        <f t="shared" si="98"/>
        <v>Wyatt, Grant</v>
      </c>
      <c r="AR59" s="13"/>
      <c r="AS59" s="4" t="str">
        <f t="shared" si="99"/>
        <v/>
      </c>
      <c r="AT59" s="4">
        <f t="shared" si="13"/>
        <v>-7.2</v>
      </c>
      <c r="AU59" s="13"/>
      <c r="AV59" s="4" t="str">
        <f t="shared" si="100"/>
        <v/>
      </c>
      <c r="AW59" s="4">
        <f t="shared" si="15"/>
        <v>-7.2</v>
      </c>
      <c r="AX59" s="13"/>
      <c r="AY59" s="4" t="str">
        <f t="shared" si="101"/>
        <v/>
      </c>
      <c r="AZ59" s="4">
        <f t="shared" si="16"/>
        <v>-7.2</v>
      </c>
      <c r="BA59" s="13"/>
      <c r="BB59" s="4" t="str">
        <f t="shared" si="102"/>
        <v/>
      </c>
      <c r="BC59" s="4">
        <f t="shared" si="18"/>
        <v>-7.2</v>
      </c>
      <c r="BE59" s="3" t="str">
        <f t="shared" si="103"/>
        <v>Wyatt, Grant</v>
      </c>
      <c r="BF59" s="13"/>
      <c r="BG59" s="4" t="str">
        <f t="shared" si="20"/>
        <v/>
      </c>
      <c r="BH59" s="4">
        <f t="shared" si="21"/>
        <v>-7.2</v>
      </c>
      <c r="BI59" s="13"/>
      <c r="BJ59" s="4" t="str">
        <f t="shared" si="22"/>
        <v/>
      </c>
      <c r="BK59" s="4">
        <f t="shared" si="23"/>
        <v>-7.2</v>
      </c>
      <c r="BL59" s="13"/>
      <c r="BM59" s="4" t="str">
        <f t="shared" si="24"/>
        <v/>
      </c>
      <c r="BN59" s="4">
        <f t="shared" si="25"/>
        <v>-7.2</v>
      </c>
      <c r="BO59" s="13"/>
      <c r="BP59" s="4" t="str">
        <f t="shared" si="26"/>
        <v/>
      </c>
      <c r="BQ59" s="4">
        <f t="shared" si="27"/>
        <v>-7.2</v>
      </c>
    </row>
    <row r="60" spans="1:69" ht="15" customHeight="1">
      <c r="A60" s="3" t="s">
        <v>76</v>
      </c>
      <c r="B60" s="2"/>
      <c r="C60" s="13"/>
      <c r="D60" s="13" t="str">
        <f t="shared" si="104"/>
        <v xml:space="preserve"> </v>
      </c>
      <c r="E60" s="4" t="str">
        <f t="shared" si="105"/>
        <v/>
      </c>
      <c r="F60" s="13"/>
      <c r="G60" s="4" t="str">
        <f t="shared" si="106"/>
        <v/>
      </c>
      <c r="H60" s="4" t="str">
        <f t="shared" si="107"/>
        <v/>
      </c>
      <c r="I60" s="13"/>
      <c r="J60" s="4" t="str">
        <f t="shared" si="108"/>
        <v/>
      </c>
      <c r="K60" s="4" t="str">
        <f t="shared" si="109"/>
        <v/>
      </c>
      <c r="L60" s="13"/>
      <c r="M60" s="4" t="str">
        <f t="shared" si="110"/>
        <v/>
      </c>
      <c r="N60" s="4" t="str">
        <f t="shared" si="111"/>
        <v/>
      </c>
      <c r="O60" s="3" t="str">
        <f t="shared" si="0"/>
        <v>Wyatt, Jeff</v>
      </c>
      <c r="P60" s="13"/>
      <c r="Q60" s="4" t="str">
        <f t="shared" si="112"/>
        <v/>
      </c>
      <c r="R60" s="4" t="str">
        <f t="shared" si="113"/>
        <v/>
      </c>
      <c r="S60" s="13"/>
      <c r="T60" s="4" t="str">
        <f t="shared" si="114"/>
        <v/>
      </c>
      <c r="U60" s="4" t="str">
        <f t="shared" si="115"/>
        <v/>
      </c>
      <c r="V60" s="13"/>
      <c r="W60" s="4" t="str">
        <f t="shared" si="1"/>
        <v/>
      </c>
      <c r="X60" s="4" t="str">
        <f t="shared" si="116"/>
        <v/>
      </c>
      <c r="Y60" s="13"/>
      <c r="Z60" s="4" t="str">
        <f t="shared" si="117"/>
        <v/>
      </c>
      <c r="AA60" s="4" t="str">
        <f t="shared" si="118"/>
        <v/>
      </c>
      <c r="AC60" s="3" t="str">
        <f t="shared" si="2"/>
        <v>Wyatt, Jeff</v>
      </c>
      <c r="AD60" s="13">
        <v>62</v>
      </c>
      <c r="AE60" s="4" t="e">
        <f t="shared" si="3"/>
        <v>#VALUE!</v>
      </c>
      <c r="AF60" s="4">
        <f t="shared" si="4"/>
        <v>-6.4</v>
      </c>
      <c r="AG60" s="13"/>
      <c r="AH60" s="4" t="str">
        <f t="shared" si="5"/>
        <v/>
      </c>
      <c r="AI60" s="4">
        <f t="shared" si="6"/>
        <v>-6.4</v>
      </c>
      <c r="AJ60" s="13"/>
      <c r="AK60" s="4" t="str">
        <f t="shared" si="7"/>
        <v/>
      </c>
      <c r="AL60" s="4">
        <f t="shared" si="8"/>
        <v>-6.4</v>
      </c>
      <c r="AM60" s="13"/>
      <c r="AN60" s="4" t="str">
        <f t="shared" si="9"/>
        <v/>
      </c>
      <c r="AO60" s="4">
        <f t="shared" si="10"/>
        <v>-6.4</v>
      </c>
      <c r="AQ60" s="3" t="str">
        <f t="shared" si="98"/>
        <v>Wyatt, Jeff</v>
      </c>
      <c r="AR60" s="13"/>
      <c r="AS60" s="4" t="str">
        <f t="shared" si="99"/>
        <v/>
      </c>
      <c r="AT60" s="4">
        <f t="shared" si="13"/>
        <v>-6.4</v>
      </c>
      <c r="AU60" s="13"/>
      <c r="AV60" s="4" t="str">
        <f t="shared" si="100"/>
        <v/>
      </c>
      <c r="AW60" s="4">
        <f t="shared" si="15"/>
        <v>-6.4</v>
      </c>
      <c r="AX60" s="13"/>
      <c r="AY60" s="4" t="str">
        <f t="shared" si="101"/>
        <v/>
      </c>
      <c r="AZ60" s="4">
        <f t="shared" si="16"/>
        <v>-6.4</v>
      </c>
      <c r="BA60" s="13"/>
      <c r="BB60" s="4" t="str">
        <f t="shared" si="102"/>
        <v/>
      </c>
      <c r="BC60" s="4">
        <f t="shared" si="18"/>
        <v>-6.4</v>
      </c>
      <c r="BE60" s="3" t="str">
        <f t="shared" si="103"/>
        <v>Wyatt, Jeff</v>
      </c>
      <c r="BF60" s="13"/>
      <c r="BG60" s="4" t="str">
        <f t="shared" si="20"/>
        <v/>
      </c>
      <c r="BH60" s="4">
        <f t="shared" si="21"/>
        <v>-6.4</v>
      </c>
      <c r="BI60" s="13"/>
      <c r="BJ60" s="4" t="str">
        <f t="shared" si="22"/>
        <v/>
      </c>
      <c r="BK60" s="4">
        <f t="shared" si="23"/>
        <v>-6.4</v>
      </c>
      <c r="BL60" s="13"/>
      <c r="BM60" s="4" t="str">
        <f t="shared" si="24"/>
        <v/>
      </c>
      <c r="BN60" s="4">
        <f t="shared" si="25"/>
        <v>-6.4</v>
      </c>
      <c r="BO60" s="13"/>
      <c r="BP60" s="4" t="str">
        <f t="shared" si="26"/>
        <v/>
      </c>
      <c r="BQ60" s="4">
        <f t="shared" si="27"/>
        <v>-6.4</v>
      </c>
    </row>
    <row r="61" spans="1:69" ht="15" customHeight="1">
      <c r="A61" s="3" t="s">
        <v>66</v>
      </c>
      <c r="B61" s="2"/>
      <c r="C61" s="13"/>
      <c r="D61" s="13" t="str">
        <f>IF(C61&gt;0,C61," ")</f>
        <v xml:space="preserve"> </v>
      </c>
      <c r="E61" s="4" t="str">
        <f>IF(C61&gt;0,(ROUND(54-AVERAGE(C61),0)*0.8),"")</f>
        <v/>
      </c>
      <c r="F61" s="13"/>
      <c r="G61" s="4" t="str">
        <f>IF(F61&gt;0,F61+E61,"")</f>
        <v/>
      </c>
      <c r="H61" s="4" t="str">
        <f>IF(C61+F61&gt;0,(ROUND(54-AVERAGE(C61,F61),0)*0.8),"")</f>
        <v/>
      </c>
      <c r="I61" s="13"/>
      <c r="J61" s="4" t="str">
        <f>IF(I61&gt;0,H61+I61,"")</f>
        <v/>
      </c>
      <c r="K61" s="4" t="str">
        <f>IF(C61+F61+I61&gt;0,(ROUND(54-AVERAGE(C61,F61,I61),0)*0.8),"")</f>
        <v/>
      </c>
      <c r="L61" s="13"/>
      <c r="M61" s="4" t="str">
        <f>IF(L61&gt;0,K61+L61,"")</f>
        <v/>
      </c>
      <c r="N61" s="4" t="str">
        <f>IF(C61+F61+I61+L61&gt;0,(ROUND(54-AVERAGE(C61,F61,I61,L61),0)*0.8),"")</f>
        <v/>
      </c>
      <c r="O61" s="3" t="str">
        <f>A61</f>
        <v>Yoder, Jacob</v>
      </c>
      <c r="P61" s="13"/>
      <c r="Q61" s="4" t="str">
        <f>IF(P61&gt;0,P61+N61,"")</f>
        <v/>
      </c>
      <c r="R61" s="4" t="str">
        <f>IF(C61+F61+I61+L61+P61&gt;0,(ROUND(54-AVERAGE(C61,F61,I61,L61,P61),0)*0.8),"")</f>
        <v/>
      </c>
      <c r="S61" s="13">
        <v>61</v>
      </c>
      <c r="T61" s="4" t="e">
        <f>IF(S61&gt;0,R61+S61,"")</f>
        <v>#VALUE!</v>
      </c>
      <c r="U61" s="4">
        <f>IF(C61+F61+I61+L61+P61+S61&gt;0,(ROUND(54-AVERAGE(C61,F61,I61,L61,P61,S61),0)*0.8),"")</f>
        <v>-5.6000000000000005</v>
      </c>
      <c r="V61" s="13"/>
      <c r="W61" s="4" t="str">
        <f>IF(V61&gt;0,V61+U61,"")</f>
        <v/>
      </c>
      <c r="X61" s="4">
        <f>IF(C61+F61+I61+L61+P61+S61+V61&gt;0,(ROUND(54-AVERAGE(C61,F61,I61,L61,P61,S61,V61),0)*0.8),"")</f>
        <v>-5.6000000000000005</v>
      </c>
      <c r="Y61" s="13"/>
      <c r="Z61" s="4" t="str">
        <f>IF(Y61&gt;0,X61+Y61,"")</f>
        <v/>
      </c>
      <c r="AA61" s="4">
        <f>IF(C61+F61+I61+L61+P61+S61+V61+Y61&gt;0,(ROUND(54-AVERAGE(C61,F61,I61,L61,P61,S61,V61,Y61),0)*0.8),"")</f>
        <v>-5.6000000000000005</v>
      </c>
      <c r="AC61" s="3" t="str">
        <f>A61</f>
        <v>Yoder, Jacob</v>
      </c>
      <c r="AD61" s="13"/>
      <c r="AE61" s="4" t="str">
        <f>IF(AD61&gt;0,AA61+AD61,"")</f>
        <v/>
      </c>
      <c r="AF61" s="4">
        <f>IF(C61+F61+I61+L61+P61+S61+V61+Y61+AD61&gt;0,(ROUND(54-AVERAGE(C61,F61,I61,L61,P61,S61,V61,Y61,AD61),0)*0.8),"")</f>
        <v>-5.6000000000000005</v>
      </c>
      <c r="AG61" s="13"/>
      <c r="AH61" s="4" t="str">
        <f>IF(AG61&gt;0,AF61+AG61,"")</f>
        <v/>
      </c>
      <c r="AI61" s="4">
        <f>IF(C61+F61+I61+L61+P61+S61+V61+Y61+AD61+AG61&gt;0,(ROUND(54-AVERAGE(C61,F61,I61,L61,P61,S61,V61,Y61,AD61,AG61),0)*0.8),"")</f>
        <v>-5.6000000000000005</v>
      </c>
      <c r="AJ61" s="13"/>
      <c r="AK61" s="4" t="str">
        <f>IF(AJ61&gt;0,AI61+AJ61,"")</f>
        <v/>
      </c>
      <c r="AL61" s="4">
        <f>IF(C61+F61+I61+L61+P61+S61+V61+Y61+AD61+AG61+AJ61&gt;0,(ROUND(54-AVERAGE(C61,F61,I61,L61,P61,S61,V61,Y61,AD61,AG61,AJ61),0)*0.8),"")</f>
        <v>-5.6000000000000005</v>
      </c>
      <c r="AM61" s="13"/>
      <c r="AN61" s="4" t="str">
        <f>IF(AM61&gt;0,AL61+AM61,"")</f>
        <v/>
      </c>
      <c r="AO61" s="4">
        <f>IF(C61+F61+I61+L61+P61+S61+V61+Y61+AD61+AG61+AJ61+AM61&gt;0,(ROUND(54-AVERAGE(C61,F61,I61,L61,P61,S61,V61,Y61,AD61,AG61,AJ61,AM61),0)*0.8),"")</f>
        <v>-5.6000000000000005</v>
      </c>
      <c r="AQ61" s="3" t="str">
        <f>O61</f>
        <v>Yoder, Jacob</v>
      </c>
      <c r="AR61" s="13"/>
      <c r="AS61" s="4" t="str">
        <f>IF(AR61&gt;0,AO61+AR61,"")</f>
        <v/>
      </c>
      <c r="AT61" s="4">
        <f>IF(C61+F61+I61+L61+P61+S61+V61+Y61+AD61+AG61+AJ61+AM61+AR61&gt;0,(ROUND(54-AVERAGE(C61,F61,I61,L61,P61,S61,V61,Y61,AD61,AG61,AJ61,AM61,AR61),0)*0.8),"")</f>
        <v>-5.6000000000000005</v>
      </c>
      <c r="AU61" s="13"/>
      <c r="AV61" s="4" t="str">
        <f>IF(AU61&gt;0,AT61+AU61,"")</f>
        <v/>
      </c>
      <c r="AW61" s="4">
        <f>IF(C61+F61+I61+L61+P61+S61+V61+Y61+AD61+AG61+AJ61+AM61+AR61+AU61&gt;0,(ROUND(54-AVERAGE(C61,F61,I61,L61,P61,S61,V61,Y61,AD61,AG61,AJ61,AM61,AR61,AU61),0)*0.8),"")</f>
        <v>-5.6000000000000005</v>
      </c>
      <c r="AX61" s="13"/>
      <c r="AY61" s="4" t="str">
        <f>IF(AX61&gt;0,AW61+AX61,"")</f>
        <v/>
      </c>
      <c r="AZ61" s="4">
        <f>IF(C61+F61+I61+L61+P61+S61+V61+Y61+AD61+AG61+AJ61+AM61+AR61+AU61+AX61&gt;0,(ROUND(54-AVERAGE(C61,F61,I61,L61,P61,S61,V61,Y61,AD61,AG61,AJ61,AM61,AR61,AU61,AX61),0)*0.8),"")</f>
        <v>-5.6000000000000005</v>
      </c>
      <c r="BA61" s="13"/>
      <c r="BB61" s="4" t="str">
        <f>IF(BA61&gt;0,AZ61+BA61,"")</f>
        <v/>
      </c>
      <c r="BC61" s="4">
        <f>IF(C61+F61+I61+L61+P61+S61+V61+Y61+AD61+AG61+AJ61+AM61+AR61+AU61+AX61+BA61&gt;0,(ROUND(54-AVERAGE(C61,F61,I61,L61,P61,S61,V61,Y61,AD61,AG61,AJ61,AM61,AR61,AU61,AX61,BA61),0)*0.8),"")</f>
        <v>-5.6000000000000005</v>
      </c>
      <c r="BE61" s="3" t="str">
        <f>AC61</f>
        <v>Yoder, Jacob</v>
      </c>
      <c r="BF61" s="13"/>
      <c r="BG61" s="4" t="str">
        <f>IF(BF61&gt;0,BC61+BF61,"")</f>
        <v/>
      </c>
      <c r="BH61" s="4">
        <f>IF(C61+F61+I61+L61+P61+S61+V61+Y61+AD61+AG61+AJ61+AM61+AR61+AU61+AX61+BA61+BF61&gt;0,(ROUND(54-AVERAGE(C61,F61,I61,L61,P61,S61,V61,Y61,AD61,AG61,AJ61,AM61,AR61,AU61,AX61,BA61,BF61),0)*0.8),"")</f>
        <v>-5.6000000000000005</v>
      </c>
      <c r="BI61" s="13"/>
      <c r="BJ61" s="4" t="str">
        <f>IF(BI61&gt;0,BH61+BI61,"")</f>
        <v/>
      </c>
      <c r="BK61" s="4">
        <f>IF(C61+F61+I61+L61+P61+S61+V61+Y61+AD61+AG61+AJ61+AM61+AR61+AU61+AX61+BA61+BF61+BI61&gt;0,(ROUND(54-AVERAGE(C61,F61,I61,L61,P61,S61,V61,Y61,AD61,AG61,AJ61,AM61,AR61,AU61,AX61,BA61,BF61,BI61),0)*0.8),"")</f>
        <v>-5.6000000000000005</v>
      </c>
      <c r="BL61" s="13"/>
      <c r="BM61" s="4" t="str">
        <f>IF(BL61&gt;0,BK61+BL61,"")</f>
        <v/>
      </c>
      <c r="BN61" s="4">
        <f t="shared" ref="BN61:BN62" si="119">IF(C61+F61+I61+L61+P61+S61+V61+Y61+AD61+AG61+AJ61+AM61+AR61+AU61+AX61+BA61+BF61+BI61+BL61&gt;0,(ROUND(54-AVERAGE(C61,F61,I61,L61,P61,S61,V61,Y61,AD61,AG61,AJ61,AM61,AR61,AU61,AX61,BA61,BF61,BI61,BL61),0)*0.8),"")</f>
        <v>-5.6000000000000005</v>
      </c>
      <c r="BO61" s="13"/>
      <c r="BP61" s="4" t="str">
        <f t="shared" ref="BP61:BP62" si="120">IF(BO61&gt;0,BN61+BO61,"")</f>
        <v/>
      </c>
      <c r="BQ61" s="4">
        <f t="shared" ref="BQ61:BQ62" si="121">IF(C61+F61+I61+L61+P61+S61+V61+Y61+AD61+AG61+AJ61+AM61+AR61+AU61+AX61+BA61+BF61+BI61+BL61+BO61&gt;0,(ROUND(54-AVERAGE(C61,F61,I61,L61,P61,S61,V61,Y61,AD61,AG61,AJ61,AM61,AR61,AU61,AX61,BA61,BF61,BI61,BL61,BO61),0)*0.8),"")</f>
        <v>-5.6000000000000005</v>
      </c>
    </row>
    <row r="62" spans="1:69" ht="15" customHeight="1">
      <c r="A62" s="3" t="s">
        <v>85</v>
      </c>
      <c r="B62" s="2"/>
      <c r="C62" s="13"/>
      <c r="D62" s="13" t="str">
        <f t="shared" ref="D62" si="122">IF(C62&gt;0,C62," ")</f>
        <v xml:space="preserve"> </v>
      </c>
      <c r="E62" s="4" t="str">
        <f t="shared" ref="E62" si="123">IF(C62&gt;0,(ROUND(54-AVERAGE(C62),0)*0.8),"")</f>
        <v/>
      </c>
      <c r="F62" s="13"/>
      <c r="G62" s="4" t="str">
        <f t="shared" ref="G62" si="124">IF(F62&gt;0,F62+E62,"")</f>
        <v/>
      </c>
      <c r="H62" s="4" t="str">
        <f t="shared" ref="H62" si="125">IF(C62+F62&gt;0,(ROUND(54-AVERAGE(C62,F62),0)*0.8),"")</f>
        <v/>
      </c>
      <c r="I62" s="13"/>
      <c r="J62" s="4" t="str">
        <f t="shared" ref="J62" si="126">IF(I62&gt;0,H62+I62,"")</f>
        <v/>
      </c>
      <c r="K62" s="4" t="str">
        <f t="shared" ref="K62" si="127">IF(C62+F62+I62&gt;0,(ROUND(54-AVERAGE(C62,F62,I62),0)*0.8),"")</f>
        <v/>
      </c>
      <c r="L62" s="13"/>
      <c r="M62" s="4" t="str">
        <f t="shared" ref="M62" si="128">IF(L62&gt;0,K62+L62,"")</f>
        <v/>
      </c>
      <c r="N62" s="4" t="str">
        <f t="shared" ref="N62" si="129">IF(C62+F62+I62+L62&gt;0,(ROUND(54-AVERAGE(C62,F62,I62,L62),0)*0.8),"")</f>
        <v/>
      </c>
      <c r="O62" s="3" t="str">
        <f t="shared" ref="O62" si="130">A62</f>
        <v>Parrott, Sherita</v>
      </c>
      <c r="P62" s="13"/>
      <c r="Q62" s="4" t="str">
        <f t="shared" ref="Q62" si="131">IF(P62&gt;0,P62+N62,"")</f>
        <v/>
      </c>
      <c r="R62" s="4" t="str">
        <f t="shared" ref="R62" si="132">IF(C62+F62+I62+L62+P62&gt;0,(ROUND(54-AVERAGE(C62,F62,I62,L62,P62),0)*0.8),"")</f>
        <v/>
      </c>
      <c r="S62" s="13"/>
      <c r="T62" s="4" t="str">
        <f t="shared" ref="T62" si="133">IF(S62&gt;0,R62+S62,"")</f>
        <v/>
      </c>
      <c r="U62" s="4" t="str">
        <f t="shared" ref="U62" si="134">IF(C62+F62+I62+L62+P62+S62&gt;0,(ROUND(54-AVERAGE(C62,F62,I62,L62,P62,S62),0)*0.8),"")</f>
        <v/>
      </c>
      <c r="V62" s="13"/>
      <c r="W62" s="4" t="str">
        <f t="shared" ref="W62" si="135">IF(V62&gt;0,V62+U62,"")</f>
        <v/>
      </c>
      <c r="X62" s="4" t="str">
        <f t="shared" ref="X62" si="136">IF(C62+F62+I62+L62+P62+S62+V62&gt;0,(ROUND(54-AVERAGE(C62,F62,I62,L62,P62,S62,V62),0)*0.8),"")</f>
        <v/>
      </c>
      <c r="Y62" s="13"/>
      <c r="Z62" s="4" t="str">
        <f t="shared" ref="Z62" si="137">IF(Y62&gt;0,X62+Y62,"")</f>
        <v/>
      </c>
      <c r="AA62" s="4" t="str">
        <f t="shared" ref="AA62" si="138">IF(C62+F62+I62+L62+P62+S62+V62+Y62&gt;0,(ROUND(54-AVERAGE(C62,F62,I62,L62,P62,S62,V62,Y62),0)*0.8),"")</f>
        <v/>
      </c>
      <c r="AC62" s="3" t="str">
        <f t="shared" ref="AC62" si="139">A62</f>
        <v>Parrott, Sherita</v>
      </c>
      <c r="AD62" s="13"/>
      <c r="AE62" s="4" t="str">
        <f t="shared" ref="AE62" si="140">IF(AD62&gt;0,AA62+AD62,"")</f>
        <v/>
      </c>
      <c r="AF62" s="4" t="str">
        <f t="shared" ref="AF62" si="141">IF(C62+F62+I62+L62+P62+S62+V62+Y62+AD62&gt;0,(ROUND(54-AVERAGE(C62,F62,I62,L62,P62,S62,V62,Y62,AD62),0)*0.8),"")</f>
        <v/>
      </c>
      <c r="AG62" s="13"/>
      <c r="AH62" s="4" t="str">
        <f t="shared" ref="AH62" si="142">IF(AG62&gt;0,AF62+AG62,"")</f>
        <v/>
      </c>
      <c r="AI62" s="4" t="str">
        <f t="shared" ref="AI62" si="143">IF(C62+F62+I62+L62+P62+S62+V62+Y62+AD62+AG62&gt;0,(ROUND(54-AVERAGE(C62,F62,I62,L62,P62,S62,V62,Y62,AD62,AG62),0)*0.8),"")</f>
        <v/>
      </c>
      <c r="AJ62" s="13"/>
      <c r="AK62" s="4" t="str">
        <f t="shared" ref="AK62" si="144">IF(AJ62&gt;0,AI62+AJ62,"")</f>
        <v/>
      </c>
      <c r="AL62" s="4" t="str">
        <f t="shared" ref="AL62" si="145">IF(C62+F62+I62+L62+P62+S62+V62+Y62+AD62+AG62+AJ62&gt;0,(ROUND(54-AVERAGE(C62,F62,I62,L62,P62,S62,V62,Y62,AD62,AG62,AJ62),0)*0.8),"")</f>
        <v/>
      </c>
      <c r="AM62" s="13"/>
      <c r="AN62" s="4" t="str">
        <f t="shared" ref="AN62" si="146">IF(AM62&gt;0,AL62+AM62,"")</f>
        <v/>
      </c>
      <c r="AO62" s="4" t="str">
        <f t="shared" ref="AO62" si="147">IF(C62+F62+I62+L62+P62+S62+V62+Y62+AD62+AG62+AJ62+AM62&gt;0,(ROUND(54-AVERAGE(C62,F62,I62,L62,P62,S62,V62,Y62,AD62,AG62,AJ62,AM62),0)*0.8),"")</f>
        <v/>
      </c>
      <c r="AQ62" s="3" t="str">
        <f t="shared" ref="AQ62" si="148">O62</f>
        <v>Parrott, Sherita</v>
      </c>
      <c r="AR62" s="13"/>
      <c r="AS62" s="4" t="str">
        <f t="shared" ref="AS62" si="149">IF(AR62&gt;0,AO62+AR62,"")</f>
        <v/>
      </c>
      <c r="AT62" s="4" t="str">
        <f t="shared" ref="AT62" si="150">IF(C62+F62+I62+L62+P62+S62+V62+Y62+AD62+AG62+AJ62+AM62+AR62&gt;0,(ROUND(54-AVERAGE(C62,F62,I62,L62,P62,S62,V62,Y62,AD62,AG62,AJ62,AM62,AR62),0)*0.8),"")</f>
        <v/>
      </c>
      <c r="AU62" s="13"/>
      <c r="AV62" s="4" t="str">
        <f t="shared" ref="AV62" si="151">IF(AU62&gt;0,AT62+AU62,"")</f>
        <v/>
      </c>
      <c r="AW62" s="4" t="str">
        <f t="shared" ref="AW62" si="152">IF(C62+F62+I62+L62+P62+S62+V62+Y62+AD62+AG62+AJ62+AM62+AR62+AU62&gt;0,(ROUND(54-AVERAGE(C62,F62,I62,L62,P62,S62,V62,Y62,AD62,AG62,AJ62,AM62,AR62,AU62),0)*0.8),"")</f>
        <v/>
      </c>
      <c r="AX62" s="13"/>
      <c r="AY62" s="4" t="str">
        <f t="shared" ref="AY62" si="153">IF(AX62&gt;0,AW62+AX62,"")</f>
        <v/>
      </c>
      <c r="AZ62" s="4" t="str">
        <f t="shared" ref="AZ62" si="154">IF(C62+F62+I62+L62+P62+S62+V62+Y62+AD62+AG62+AJ62+AM62+AR62+AU62+AX62&gt;0,(ROUND(54-AVERAGE(C62,F62,I62,L62,P62,S62,V62,Y62,AD62,AG62,AJ62,AM62,AR62,AU62,AX62),0)*0.8),"")</f>
        <v/>
      </c>
      <c r="BA62" s="13"/>
      <c r="BB62" s="4" t="str">
        <f t="shared" ref="BB62" si="155">IF(BA62&gt;0,AZ62+BA62,"")</f>
        <v/>
      </c>
      <c r="BC62" s="4" t="str">
        <f t="shared" ref="BC62" si="156">IF(C62+F62+I62+L62+P62+S62+V62+Y62+AD62+AG62+AJ62+AM62+AR62+AU62+AX62+BA62&gt;0,(ROUND(54-AVERAGE(C62,F62,I62,L62,P62,S62,V62,Y62,AD62,AG62,AJ62,AM62,AR62,AU62,AX62,BA62),0)*0.8),"")</f>
        <v/>
      </c>
      <c r="BE62" s="3" t="str">
        <f t="shared" ref="BE62" si="157">AC62</f>
        <v>Parrott, Sherita</v>
      </c>
      <c r="BF62" s="13">
        <v>80</v>
      </c>
      <c r="BG62" s="4" t="e">
        <f t="shared" ref="BG62" si="158">IF(BF62&gt;0,BC62+BF62,"")</f>
        <v>#VALUE!</v>
      </c>
      <c r="BH62" s="4">
        <f t="shared" ref="BH62" si="159">IF(C62+F62+I62+L62+P62+S62+V62+Y62+AD62+AG62+AJ62+AM62+AR62+AU62+AX62+BA62+BF62&gt;0,(ROUND(54-AVERAGE(C62,F62,I62,L62,P62,S62,V62,Y62,AD62,AG62,AJ62,AM62,AR62,AU62,AX62,BA62,BF62),0)*0.8),"")</f>
        <v>-20.8</v>
      </c>
      <c r="BI62" s="13"/>
      <c r="BJ62" s="4" t="str">
        <f t="shared" ref="BJ62" si="160">IF(BI62&gt;0,BH62+BI62,"")</f>
        <v/>
      </c>
      <c r="BK62" s="4">
        <f t="shared" ref="BK62" si="161">IF(C62+F62+I62+L62+P62+S62+V62+Y62+AD62+AG62+AJ62+AM62+AR62+AU62+AX62+BA62+BF62+BI62&gt;0,(ROUND(54-AVERAGE(C62,F62,I62,L62,P62,S62,V62,Y62,AD62,AG62,AJ62,AM62,AR62,AU62,AX62,BA62,BF62,BI62),0)*0.8),"")</f>
        <v>-20.8</v>
      </c>
      <c r="BL62" s="13"/>
      <c r="BM62" s="4" t="str">
        <f t="shared" ref="BM62" si="162">IF(BL62&gt;0,BK62+BL62,"")</f>
        <v/>
      </c>
      <c r="BN62" s="4">
        <f t="shared" si="119"/>
        <v>-20.8</v>
      </c>
      <c r="BO62" s="13"/>
      <c r="BP62" s="4" t="str">
        <f t="shared" si="120"/>
        <v/>
      </c>
      <c r="BQ62" s="4">
        <f t="shared" si="121"/>
        <v>-20.8</v>
      </c>
    </row>
    <row r="63" spans="1:69" ht="15.75" customHeight="1">
      <c r="A63" s="6" t="s">
        <v>16</v>
      </c>
      <c r="B63" s="27" t="s">
        <v>17</v>
      </c>
      <c r="C63" s="27"/>
      <c r="D63" s="28" t="s">
        <v>18</v>
      </c>
      <c r="E63" s="28"/>
      <c r="F63" s="29" t="s">
        <v>19</v>
      </c>
      <c r="G63" s="29"/>
      <c r="H63" s="30" t="s">
        <v>20</v>
      </c>
      <c r="I63" s="30"/>
      <c r="J63" s="31" t="s">
        <v>24</v>
      </c>
      <c r="K63" s="31"/>
      <c r="L63" s="26" t="s">
        <v>23</v>
      </c>
      <c r="M63" s="26"/>
      <c r="O63" s="6" t="s">
        <v>16</v>
      </c>
      <c r="P63" s="27" t="s">
        <v>17</v>
      </c>
      <c r="Q63" s="27"/>
      <c r="R63" s="28" t="s">
        <v>18</v>
      </c>
      <c r="S63" s="28"/>
      <c r="T63" s="29" t="s">
        <v>19</v>
      </c>
      <c r="U63" s="29"/>
      <c r="V63" s="30" t="s">
        <v>20</v>
      </c>
      <c r="W63" s="30"/>
      <c r="X63" s="31" t="s">
        <v>24</v>
      </c>
      <c r="Y63" s="31"/>
      <c r="Z63" s="26" t="s">
        <v>23</v>
      </c>
      <c r="AA63" s="26"/>
      <c r="AC63" s="6" t="s">
        <v>16</v>
      </c>
      <c r="AD63" s="27" t="s">
        <v>17</v>
      </c>
      <c r="AE63" s="27"/>
      <c r="AF63" s="28" t="s">
        <v>18</v>
      </c>
      <c r="AG63" s="28"/>
      <c r="AH63" s="29" t="s">
        <v>19</v>
      </c>
      <c r="AI63" s="29"/>
      <c r="AJ63" s="30" t="s">
        <v>20</v>
      </c>
      <c r="AK63" s="30"/>
      <c r="AL63" s="31" t="s">
        <v>24</v>
      </c>
      <c r="AM63" s="31"/>
      <c r="AN63" s="26" t="s">
        <v>23</v>
      </c>
      <c r="AO63" s="26"/>
      <c r="AQ63" s="6" t="s">
        <v>16</v>
      </c>
      <c r="AR63" s="27" t="s">
        <v>17</v>
      </c>
      <c r="AS63" s="27"/>
      <c r="AT63" s="28" t="s">
        <v>18</v>
      </c>
      <c r="AU63" s="28"/>
      <c r="AV63" s="29" t="s">
        <v>19</v>
      </c>
      <c r="AW63" s="29"/>
      <c r="AX63" s="30" t="s">
        <v>20</v>
      </c>
      <c r="AY63" s="30"/>
      <c r="AZ63" s="31" t="s">
        <v>24</v>
      </c>
      <c r="BA63" s="31"/>
      <c r="BB63" s="26" t="s">
        <v>23</v>
      </c>
      <c r="BC63" s="26"/>
      <c r="BE63" s="6" t="s">
        <v>16</v>
      </c>
      <c r="BF63" s="27" t="s">
        <v>17</v>
      </c>
      <c r="BG63" s="27"/>
      <c r="BH63" s="28" t="s">
        <v>18</v>
      </c>
      <c r="BI63" s="28"/>
      <c r="BJ63" s="29" t="s">
        <v>19</v>
      </c>
      <c r="BK63" s="29"/>
      <c r="BL63" s="30" t="s">
        <v>20</v>
      </c>
      <c r="BM63" s="30"/>
      <c r="BN63" s="31" t="s">
        <v>24</v>
      </c>
      <c r="BO63" s="31"/>
      <c r="BP63" s="26" t="s">
        <v>23</v>
      </c>
      <c r="BQ63" s="26"/>
    </row>
  </sheetData>
  <mergeCells count="30">
    <mergeCell ref="BP63:BQ63"/>
    <mergeCell ref="BF63:BG63"/>
    <mergeCell ref="BH63:BI63"/>
    <mergeCell ref="BJ63:BK63"/>
    <mergeCell ref="BL63:BM63"/>
    <mergeCell ref="BN63:BO63"/>
    <mergeCell ref="AN63:AO63"/>
    <mergeCell ref="AD63:AE63"/>
    <mergeCell ref="AF63:AG63"/>
    <mergeCell ref="AH63:AI63"/>
    <mergeCell ref="AJ63:AK63"/>
    <mergeCell ref="AL63:AM63"/>
    <mergeCell ref="X63:Y63"/>
    <mergeCell ref="Z63:AA63"/>
    <mergeCell ref="L63:M63"/>
    <mergeCell ref="P63:Q63"/>
    <mergeCell ref="R63:S63"/>
    <mergeCell ref="T63:U63"/>
    <mergeCell ref="V63:W63"/>
    <mergeCell ref="B63:C63"/>
    <mergeCell ref="D63:E63"/>
    <mergeCell ref="F63:G63"/>
    <mergeCell ref="H63:I63"/>
    <mergeCell ref="J63:K63"/>
    <mergeCell ref="BB63:BC63"/>
    <mergeCell ref="AR63:AS63"/>
    <mergeCell ref="AT63:AU63"/>
    <mergeCell ref="AV63:AW63"/>
    <mergeCell ref="AX63:AY63"/>
    <mergeCell ref="AZ63:BA63"/>
  </mergeCells>
  <pageMargins left="0.25" right="0" top="0.5" bottom="0" header="0.3" footer="0.3"/>
  <pageSetup paperSize="5" orientation="portrait" verticalDpi="0" r:id="rId1"/>
  <headerFooter>
    <oddHeader>&amp;C&amp;"Stencil,Regular"&amp;12 &amp;KFF00002012 LDGA FRANKFORT LEAGUE NIGHT UPDATES  -  east frankfort Park - weeks 1 - 20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as-of-now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2012-09-12T02:18:46Z</cp:lastPrinted>
  <dcterms:created xsi:type="dcterms:W3CDTF">2009-07-07T03:48:50Z</dcterms:created>
  <dcterms:modified xsi:type="dcterms:W3CDTF">2012-09-19T02:34:01Z</dcterms:modified>
</cp:coreProperties>
</file>